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19200" windowHeight="6135" tabRatio="761" activeTab="0"/>
  </bookViews>
  <sheets>
    <sheet name="Ações" sheetId="1" r:id="rId1"/>
    <sheet name="Ações Disp" sheetId="2" r:id="rId2"/>
    <sheet name="Debêntures" sheetId="3" r:id="rId3"/>
    <sheet name="Deb Disp" sheetId="4" r:id="rId4"/>
    <sheet name="Deb 476" sheetId="5" r:id="rId5"/>
    <sheet name="Debêntures Leasing" sheetId="6" r:id="rId6"/>
    <sheet name="NP" sheetId="7" r:id="rId7"/>
    <sheet name="NP Disp" sheetId="8" r:id="rId8"/>
    <sheet name="NP 476" sheetId="9" r:id="rId9"/>
    <sheet name="CRIs" sheetId="10" r:id="rId10"/>
    <sheet name="CRIs Disp" sheetId="11" r:id="rId11"/>
    <sheet name="CRIs 476" sheetId="12" r:id="rId12"/>
    <sheet name="FIDCs" sheetId="13" r:id="rId13"/>
    <sheet name="FIDCs Disp" sheetId="14" r:id="rId14"/>
    <sheet name="FIDCs 476" sheetId="15" r:id="rId15"/>
    <sheet name="Ofertas Canceladas" sheetId="16" r:id="rId16"/>
  </sheets>
  <definedNames>
    <definedName name="_xlnm.Print_Area" localSheetId="0">'Ações'!$A$1:$E$227</definedName>
    <definedName name="_xlnm.Print_Area" localSheetId="1">'Ações Disp'!$A$1:$E$43</definedName>
    <definedName name="_xlnm.Print_Area" localSheetId="9">'CRIs'!$A$1:$E$291</definedName>
    <definedName name="_xlnm.Print_Area" localSheetId="11">'CRIs 476'!$A$1:$E$443</definedName>
    <definedName name="_xlnm.Print_Area" localSheetId="10">'CRIs Disp'!$A$1:$E$166</definedName>
    <definedName name="_xlnm.Print_Area" localSheetId="4">'Deb 476'!$A$1:$E$937</definedName>
    <definedName name="_xlnm.Print_Area" localSheetId="3">'Deb Disp'!$A$1:$E$59</definedName>
    <definedName name="_xlnm.Print_Area" localSheetId="2">'Debêntures'!$A$1:$E$259</definedName>
    <definedName name="_xlnm.Print_Area" localSheetId="5">'Debêntures Leasing'!$A$1:$E$57</definedName>
    <definedName name="_xlnm.Print_Area" localSheetId="12">'FIDCs'!$A$1:$E$305</definedName>
    <definedName name="_xlnm.Print_Area" localSheetId="14">'FIDCs 476'!$A$1:$E$171</definedName>
    <definedName name="_xlnm.Print_Area" localSheetId="13">'FIDCs Disp'!$A$1:$E$218</definedName>
    <definedName name="_xlnm.Print_Area" localSheetId="6">'NP'!$A$1:$E$138</definedName>
    <definedName name="_xlnm.Print_Area" localSheetId="8">'NP 476'!$A$1:$E$512</definedName>
    <definedName name="_xlnm.Print_Area" localSheetId="7">'NP Disp'!$A$1:$E$42</definedName>
    <definedName name="_xlnm.Print_Area" localSheetId="15">'Ofertas Canceladas'!$A$1:$E$45</definedName>
    <definedName name="co_rk" localSheetId="1">#REF!,#REF!</definedName>
    <definedName name="co_rk" localSheetId="5">#REF!,#REF!</definedName>
    <definedName name="co_rk" localSheetId="15">#REF!,#REF!</definedName>
    <definedName name="co_rk">#REF!,#REF!</definedName>
    <definedName name="fi_rk">#REF!,#REF!</definedName>
    <definedName name="rf_rk">#REF!,#REF!</definedName>
    <definedName name="_xlnm.Print_Titles" localSheetId="0">'Ações'!$1:$8</definedName>
    <definedName name="_xlnm.Print_Titles" localSheetId="1">'Ações Disp'!$1:$8</definedName>
    <definedName name="_xlnm.Print_Titles" localSheetId="9">'CRIs'!$1:$8</definedName>
    <definedName name="_xlnm.Print_Titles" localSheetId="11">'CRIs 476'!$1:$8</definedName>
    <definedName name="_xlnm.Print_Titles" localSheetId="10">'CRIs Disp'!$1:$8</definedName>
    <definedName name="_xlnm.Print_Titles" localSheetId="4">'Deb 476'!$1:$8</definedName>
    <definedName name="_xlnm.Print_Titles" localSheetId="3">'Deb Disp'!$1:$7</definedName>
    <definedName name="_xlnm.Print_Titles" localSheetId="2">'Debêntures'!$1:$8</definedName>
    <definedName name="_xlnm.Print_Titles" localSheetId="5">'Debêntures Leasing'!$1:$8</definedName>
    <definedName name="_xlnm.Print_Titles" localSheetId="12">'FIDCs'!$1:$8</definedName>
    <definedName name="_xlnm.Print_Titles" localSheetId="14">'FIDCs 476'!$1:$8</definedName>
    <definedName name="_xlnm.Print_Titles" localSheetId="13">'FIDCs Disp'!$1:$8</definedName>
    <definedName name="_xlnm.Print_Titles" localSheetId="6">'NP'!$1:$8</definedName>
    <definedName name="_xlnm.Print_Titles" localSheetId="8">'NP 476'!$1:$8</definedName>
    <definedName name="_xlnm.Print_Titles" localSheetId="7">'NP Disp'!$1:$8</definedName>
    <definedName name="_xlnm.Print_Titles" localSheetId="15">'Ofertas Canceladas'!$1:$8</definedName>
    <definedName name="vr_rk">#REF!,#REF!</definedName>
  </definedNames>
  <calcPr fullCalcOnLoad="1"/>
</workbook>
</file>

<file path=xl/sharedStrings.xml><?xml version="1.0" encoding="utf-8"?>
<sst xmlns="http://schemas.openxmlformats.org/spreadsheetml/2006/main" count="8590" uniqueCount="2728">
  <si>
    <t>BB</t>
  </si>
  <si>
    <t>Tabela de Emissões Registradas na CVM</t>
  </si>
  <si>
    <t>Renda Variável</t>
  </si>
  <si>
    <t xml:space="preserve"> Ano 2011</t>
  </si>
  <si>
    <t>Registro CVM</t>
  </si>
  <si>
    <t>Data de Registro 
na CVM</t>
  </si>
  <si>
    <t>Características Dist</t>
  </si>
  <si>
    <t>Companhia(s) Emissora(s)</t>
  </si>
  <si>
    <t>Valor Registrado                        (R$ milhões)</t>
  </si>
  <si>
    <t>TOTAL - 2011</t>
  </si>
  <si>
    <t xml:space="preserve"> Ano 2010</t>
  </si>
  <si>
    <t>REM2010/024</t>
  </si>
  <si>
    <t>FOLLOW-ON</t>
  </si>
  <si>
    <t>REM2010/023 e SEC2010/014</t>
  </si>
  <si>
    <t>IPO</t>
  </si>
  <si>
    <t>RAIA</t>
  </si>
  <si>
    <t>REM2010/022</t>
  </si>
  <si>
    <t>ANHANGUERA EDUCACIONAL</t>
  </si>
  <si>
    <t>REM/2010/021 e SEC2010/012</t>
  </si>
  <si>
    <t xml:space="preserve">BRASIL INSURANCE </t>
  </si>
  <si>
    <t>REM/2010/020 e SEC2010/011</t>
  </si>
  <si>
    <t>HRT PART. EM PETRÓLEO</t>
  </si>
  <si>
    <t>REM/2010/019</t>
  </si>
  <si>
    <t xml:space="preserve">LPS BRASIL   </t>
  </si>
  <si>
    <t>REM/2010/018 e SEC2010/010</t>
  </si>
  <si>
    <t>ESTÁCIO PARTICIPAÇÕES</t>
  </si>
  <si>
    <t>REM2010/17</t>
  </si>
  <si>
    <t>PETROBRAS</t>
  </si>
  <si>
    <t>REM2010/16</t>
  </si>
  <si>
    <t>IDEIASNET</t>
  </si>
  <si>
    <t>REM2010/15</t>
  </si>
  <si>
    <t>AMBEV</t>
  </si>
  <si>
    <t>REM2010/014</t>
  </si>
  <si>
    <t>RENOVA ENERGIA</t>
  </si>
  <si>
    <t>REM2010/013 e SEC2010/008</t>
  </si>
  <si>
    <t>BANCO DO BRASIL</t>
  </si>
  <si>
    <t>REM2010/012</t>
  </si>
  <si>
    <t>JBS</t>
  </si>
  <si>
    <t>REM2010/011</t>
  </si>
  <si>
    <t>JULIO SIMÕES LOGISTICA</t>
  </si>
  <si>
    <t>REM2010/010 e SEC2010/006</t>
  </si>
  <si>
    <t>EVEN CONSTRUTORA</t>
  </si>
  <si>
    <t>REM2010/009 e  SEC2010/005</t>
  </si>
  <si>
    <t xml:space="preserve">MILLS ESTRUTURAS </t>
  </si>
  <si>
    <t>REM2010/008</t>
  </si>
  <si>
    <t>HYPERMARCAS</t>
  </si>
  <si>
    <t>REM 2010/007 e SEC2010/004</t>
  </si>
  <si>
    <t>PRIMAV ECORODOVIAS</t>
  </si>
  <si>
    <t>REM 2010/006</t>
  </si>
  <si>
    <t>GAFISA</t>
  </si>
  <si>
    <t>REM2010/005</t>
  </si>
  <si>
    <t>OSX BRASIL</t>
  </si>
  <si>
    <t>REM 2010/004 e SEC2010/003</t>
  </si>
  <si>
    <t>BR PROPERTIES</t>
  </si>
  <si>
    <t>SEC2010/002</t>
  </si>
  <si>
    <t xml:space="preserve">PDG REALTY </t>
  </si>
  <si>
    <t>REM2010/003</t>
  </si>
  <si>
    <t xml:space="preserve">MULTIPLUS </t>
  </si>
  <si>
    <t>REM2010/002</t>
  </si>
  <si>
    <t>INPAR</t>
  </si>
  <si>
    <t>REM2010/001 e SEC2010/001</t>
  </si>
  <si>
    <t xml:space="preserve">ALIANSCE SHOPPING CENTERS </t>
  </si>
  <si>
    <t>TOTAL - 2010</t>
  </si>
  <si>
    <t xml:space="preserve"> Ano 2009</t>
  </si>
  <si>
    <t>SEC2009/015</t>
  </si>
  <si>
    <t xml:space="preserve">ANHANGUERA </t>
  </si>
  <si>
    <t>REM2009/016</t>
  </si>
  <si>
    <t>FLEURY</t>
  </si>
  <si>
    <t>SEC2009/013</t>
  </si>
  <si>
    <t>EDP - ENERGIAS DO BRASIL</t>
  </si>
  <si>
    <t>REM2009/015</t>
  </si>
  <si>
    <t xml:space="preserve">DIRECIONAL ENGENHARIA </t>
  </si>
  <si>
    <t>REM2009/014</t>
  </si>
  <si>
    <t xml:space="preserve">MARFRIG FRIGORIFICOS </t>
  </si>
  <si>
    <t>REM2009/013</t>
  </si>
  <si>
    <t>CYRELA BRAZIL REALTY</t>
  </si>
  <si>
    <t>SEC2009/012</t>
  </si>
  <si>
    <t>CETIP</t>
  </si>
  <si>
    <t>REM2009/012</t>
  </si>
  <si>
    <t>IGUATEMI</t>
  </si>
  <si>
    <t>REM2009/011</t>
  </si>
  <si>
    <t>CCR</t>
  </si>
  <si>
    <t>REM2009/010 e SEC2009/011</t>
  </si>
  <si>
    <t>BROOKFIELD</t>
  </si>
  <si>
    <t>REM2009/009 e SEC2009/010</t>
  </si>
  <si>
    <t>GOL</t>
  </si>
  <si>
    <t>REM2009/008</t>
  </si>
  <si>
    <t>BANCO SANTANDER</t>
  </si>
  <si>
    <t>REM2009/006 e SEC2009/009</t>
  </si>
  <si>
    <t>PDG REALTY</t>
  </si>
  <si>
    <t>REM2009/007</t>
  </si>
  <si>
    <t xml:space="preserve">ROSSI RESIDENCIAL </t>
  </si>
  <si>
    <t>REM2009/005</t>
  </si>
  <si>
    <t>MULTIPLAN</t>
  </si>
  <si>
    <t>SEC2009/008</t>
  </si>
  <si>
    <t>TIVIT TECNOLOGIA</t>
  </si>
  <si>
    <t>SEC2009/007</t>
  </si>
  <si>
    <t>NATURA</t>
  </si>
  <si>
    <t>REM2009/004</t>
  </si>
  <si>
    <t>PERDIGAO</t>
  </si>
  <si>
    <t>REM2009/003 E SEC2009/006</t>
  </si>
  <si>
    <t>SEC2009/005</t>
  </si>
  <si>
    <t>LIGHT</t>
  </si>
  <si>
    <t>REM2009/002 E SEC2009/004</t>
  </si>
  <si>
    <t>BR MALLS PART</t>
  </si>
  <si>
    <t>SEC2009/003</t>
  </si>
  <si>
    <t>VISANET</t>
  </si>
  <si>
    <t>REM2009/001 e SEC2009/002</t>
  </si>
  <si>
    <t xml:space="preserve">MRV ENGENHARIA </t>
  </si>
  <si>
    <t>SEC2009/001</t>
  </si>
  <si>
    <t>REDECARD</t>
  </si>
  <si>
    <t>TOTAL - 2009</t>
  </si>
  <si>
    <t xml:space="preserve"> Ano 2008</t>
  </si>
  <si>
    <t>REM2008/011</t>
  </si>
  <si>
    <t>MARFRIG</t>
  </si>
  <si>
    <t>REM2008/010</t>
  </si>
  <si>
    <t>CIA VALE DO RIO DOCE</t>
  </si>
  <si>
    <t>REM2008/009 e SEC2008/004</t>
  </si>
  <si>
    <t xml:space="preserve">SLC AGRICOLA </t>
  </si>
  <si>
    <t>REM2008/008</t>
  </si>
  <si>
    <t>OGX</t>
  </si>
  <si>
    <t>REM2008/007</t>
  </si>
  <si>
    <t>LE LIS BLANC CONFECÇÕES</t>
  </si>
  <si>
    <t>REM2008005</t>
  </si>
  <si>
    <t>METALURGICA GERDAU</t>
  </si>
  <si>
    <t>REM2008006</t>
  </si>
  <si>
    <t>GERDAU SA</t>
  </si>
  <si>
    <t>REM2008/004</t>
  </si>
  <si>
    <t>SEC2008003</t>
  </si>
  <si>
    <t>COPASA MG</t>
  </si>
  <si>
    <t>REM2008/003</t>
  </si>
  <si>
    <t>SEC2008/002</t>
  </si>
  <si>
    <t>BANCO BRADESCO</t>
  </si>
  <si>
    <t>SEC2008/001</t>
  </si>
  <si>
    <t>REM2008/002</t>
  </si>
  <si>
    <t>GP INVESTMENTS</t>
  </si>
  <si>
    <t>REM2008/001</t>
  </si>
  <si>
    <t>NUTRIPLANT</t>
  </si>
  <si>
    <t>TOTAL - 2008</t>
  </si>
  <si>
    <t xml:space="preserve"> Ano 2007</t>
  </si>
  <si>
    <t>REM2007/070</t>
  </si>
  <si>
    <t>TEMPO  PARTICIPAÇÕES</t>
  </si>
  <si>
    <t>SEC2007/053</t>
  </si>
  <si>
    <t>REM2007/069</t>
  </si>
  <si>
    <t xml:space="preserve">PERDIGÃO </t>
  </si>
  <si>
    <t>REM2007/068</t>
  </si>
  <si>
    <t>MPX</t>
  </si>
  <si>
    <t>SEC2007/052</t>
  </si>
  <si>
    <t>BM&amp;F</t>
  </si>
  <si>
    <t>REM2007/067</t>
  </si>
  <si>
    <t xml:space="preserve">BANCO PANAMERICANO </t>
  </si>
  <si>
    <t>REM2007/066</t>
  </si>
  <si>
    <t>LAEP (BDR)</t>
  </si>
  <si>
    <t>REM2007/064 E SEC2007/049</t>
  </si>
  <si>
    <t>AMIL</t>
  </si>
  <si>
    <t>REM2007/065</t>
  </si>
  <si>
    <t>BRASILBROKERS</t>
  </si>
  <si>
    <t>SEC2007/048</t>
  </si>
  <si>
    <t>BOVESPA</t>
  </si>
  <si>
    <t>REM2007/063</t>
  </si>
  <si>
    <t>HELBOR</t>
  </si>
  <si>
    <t>REM2007/062 E SEC2007/047</t>
  </si>
  <si>
    <t>AGRENCO( BDR)</t>
  </si>
  <si>
    <t xml:space="preserve">REM2007/061 </t>
  </si>
  <si>
    <t>REM2007/060</t>
  </si>
  <si>
    <t>MARISA</t>
  </si>
  <si>
    <t>REM2007/059</t>
  </si>
  <si>
    <t>REM2007/058 E SEC2007/045</t>
  </si>
  <si>
    <t>SEB</t>
  </si>
  <si>
    <t>REM2007/056 E SEC200/044</t>
  </si>
  <si>
    <t>TRISUL</t>
  </si>
  <si>
    <t>REM2007/057</t>
  </si>
  <si>
    <t>TENDA</t>
  </si>
  <si>
    <t>REM2007/055 E SEC2007/043</t>
  </si>
  <si>
    <t>BICBANCO</t>
  </si>
  <si>
    <t>REM2007/054</t>
  </si>
  <si>
    <t>SULAMÉRICA</t>
  </si>
  <si>
    <t>REM2007/053 E SEC2007/042</t>
  </si>
  <si>
    <t>SATIPEL</t>
  </si>
  <si>
    <t>REM2007/052</t>
  </si>
  <si>
    <t>COSAN LIMITED (UNITS)</t>
  </si>
  <si>
    <t>REM2007/050</t>
  </si>
  <si>
    <t>GENERAL SHOPPING</t>
  </si>
  <si>
    <t>REM2007/051 E SEC2007/041</t>
  </si>
  <si>
    <t>ESTÁCIO PART (UNITS)</t>
  </si>
  <si>
    <t>REM2007/047 E SEC2007/038</t>
  </si>
  <si>
    <t>SPRINGS GLOBAL</t>
  </si>
  <si>
    <t>REM2007/048 E SEC2007/039</t>
  </si>
  <si>
    <t>REM2007/049 E SEC2007/040</t>
  </si>
  <si>
    <t>CIA PROVIDÊNCIA</t>
  </si>
  <si>
    <t>REM2007/046 E SEC2007/037</t>
  </si>
  <si>
    <t>BANRISUL</t>
  </si>
  <si>
    <t>REM2007/045 E SEC2007/036</t>
  </si>
  <si>
    <t>BANCO ABC BRASIL</t>
  </si>
  <si>
    <t>REM2007/040 E SEC2007/032</t>
  </si>
  <si>
    <t>MRV ENGENHARIA</t>
  </si>
  <si>
    <t>REM2007/041 E SEC2007/033</t>
  </si>
  <si>
    <t>CIA HERING</t>
  </si>
  <si>
    <t>REM2007/042 E SEC2007/034</t>
  </si>
  <si>
    <t>TRIUNFO</t>
  </si>
  <si>
    <t>REM2007/043 E SEC2007/034</t>
  </si>
  <si>
    <t>KROTON EDUCACIONAL (UNITS)</t>
  </si>
  <si>
    <t>REM2007/044 E SEC2007/035</t>
  </si>
  <si>
    <t>AÇÚCAR GUARANI</t>
  </si>
  <si>
    <t>REM2007/038</t>
  </si>
  <si>
    <t>MINERVA</t>
  </si>
  <si>
    <t>REM2007/039 E SEC2007/031</t>
  </si>
  <si>
    <t>BANCO PATAGONIA (BDRS)</t>
  </si>
  <si>
    <t>REM2007/037</t>
  </si>
  <si>
    <t>IVEST TUR</t>
  </si>
  <si>
    <t>REM2007/036 E SEC2007/029</t>
  </si>
  <si>
    <t>REM2007/035 E SEC2007/028</t>
  </si>
  <si>
    <t>BANCO INDUSVAL MULTISTOCK</t>
  </si>
  <si>
    <t>REM2007/034 E SEC2007/027</t>
  </si>
  <si>
    <t>DROGASIL</t>
  </si>
  <si>
    <t>REM2007/033 E SEC2007/026</t>
  </si>
  <si>
    <t>TEGMA</t>
  </si>
  <si>
    <t>REM2007/031 E SEC2007/024</t>
  </si>
  <si>
    <t>REM2007/032 E SEC2007/025</t>
  </si>
  <si>
    <t>BANCO DAYCOVAL</t>
  </si>
  <si>
    <t>REM2007/030 E SEC2007/022</t>
  </si>
  <si>
    <t>BANCO CRUZEIRO DO SUL</t>
  </si>
  <si>
    <t>REM2007/029</t>
  </si>
  <si>
    <t>EZ TEC</t>
  </si>
  <si>
    <t>REM2007/028 E SEC2007/021</t>
  </si>
  <si>
    <t>LOG-IN</t>
  </si>
  <si>
    <t>REM2007/027</t>
  </si>
  <si>
    <t>SLC AGRÍCOLA</t>
  </si>
  <si>
    <t>REM2007/026</t>
  </si>
  <si>
    <t>PARANÁ BANCO</t>
  </si>
  <si>
    <t>REM2007/025</t>
  </si>
  <si>
    <t>REM2007/024</t>
  </si>
  <si>
    <t>TARPON (BDRS)</t>
  </si>
  <si>
    <t>SEC2007/016</t>
  </si>
  <si>
    <t>USIMINAS</t>
  </si>
  <si>
    <t>REM2007/023 E SEC2007/019</t>
  </si>
  <si>
    <t>CREMER</t>
  </si>
  <si>
    <t>REM2007/022 E SEC2007/018</t>
  </si>
  <si>
    <t>WILSON SONS (BDRS)</t>
  </si>
  <si>
    <t>REM2007/021 E SEC2007/016</t>
  </si>
  <si>
    <t>BANCO SOFISA</t>
  </si>
  <si>
    <t>REM2007/020  E SEC2007/015</t>
  </si>
  <si>
    <t>AGRA</t>
  </si>
  <si>
    <t>REM2007/019</t>
  </si>
  <si>
    <t>CR2</t>
  </si>
  <si>
    <t>REM2007/018 E SEC2007/014</t>
  </si>
  <si>
    <t>BEMATECH</t>
  </si>
  <si>
    <t>REM2007/016 E SEC2007/012</t>
  </si>
  <si>
    <t>METALFRIO</t>
  </si>
  <si>
    <t>REM2007/017 E SEC2007/013</t>
  </si>
  <si>
    <t>INDS ROMI</t>
  </si>
  <si>
    <t>REM2007/014</t>
  </si>
  <si>
    <t>JHSF</t>
  </si>
  <si>
    <t>REM2007/015 E SEC2007/011</t>
  </si>
  <si>
    <t>HERINGER</t>
  </si>
  <si>
    <t>REM2007/013</t>
  </si>
  <si>
    <t>REM2007/012</t>
  </si>
  <si>
    <t>EVEN</t>
  </si>
  <si>
    <t>REM2007/011 E SEC2007/010</t>
  </si>
  <si>
    <t>BANCO PINE</t>
  </si>
  <si>
    <t>REM2007/010 E SEC2007/009</t>
  </si>
  <si>
    <t>REM2007/009 E SEC2007/008</t>
  </si>
  <si>
    <t>REN2007/008 E SEC2007/007</t>
  </si>
  <si>
    <t xml:space="preserve">ANHANGUERA (UNITS) </t>
  </si>
  <si>
    <t>REM2007/007</t>
  </si>
  <si>
    <t>GVT</t>
  </si>
  <si>
    <t>REM2007/006 E  SEC2007/006</t>
  </si>
  <si>
    <t>SÃO MARTINHO</t>
  </si>
  <si>
    <t>SEC2007/005</t>
  </si>
  <si>
    <t>SUZANO</t>
  </si>
  <si>
    <t>SEC2007/004</t>
  </si>
  <si>
    <t>EMBRAER</t>
  </si>
  <si>
    <t>REM2007/005</t>
  </si>
  <si>
    <t>REM2007/004 E SEC2007/003</t>
  </si>
  <si>
    <t>TECNISA</t>
  </si>
  <si>
    <t>REM2007/002</t>
  </si>
  <si>
    <t>RODOBENS</t>
  </si>
  <si>
    <t>REM2007/003 E SEC2007/002</t>
  </si>
  <si>
    <t>CAMARGO CORRÊA</t>
  </si>
  <si>
    <t>REM2007/001 E SEC2007/001</t>
  </si>
  <si>
    <t>TOTAL - 2007</t>
  </si>
  <si>
    <t>Tabela de Emissões Dispensadas na CVM</t>
  </si>
  <si>
    <t>Dispensa CVM</t>
  </si>
  <si>
    <t>Data de Dispensa
na CVM</t>
  </si>
  <si>
    <t>Valor Dispensado 
(R$ milhões)</t>
  </si>
  <si>
    <t>-</t>
  </si>
  <si>
    <t>TEC TOY</t>
  </si>
  <si>
    <t>Debêntures</t>
  </si>
  <si>
    <t>DEB2010/035</t>
  </si>
  <si>
    <t>DEBÊNTURES SIMPLES</t>
  </si>
  <si>
    <t>BNDES PARTICIPAÇÕES</t>
  </si>
  <si>
    <t>DEB2010/034</t>
  </si>
  <si>
    <t>DEB2010/033</t>
  </si>
  <si>
    <t>DEB2010/032</t>
  </si>
  <si>
    <t>DEB2010/031</t>
  </si>
  <si>
    <t>DEB2010/030</t>
  </si>
  <si>
    <t>DEB2010/029</t>
  </si>
  <si>
    <t>DEB2010/028</t>
  </si>
  <si>
    <t>DEB2010/027</t>
  </si>
  <si>
    <t xml:space="preserve">CONCESSIONÁRIA ROTA DAS BANDEIRAS </t>
  </si>
  <si>
    <t>DEB2010/026</t>
  </si>
  <si>
    <t>DEB2010/025</t>
  </si>
  <si>
    <t xml:space="preserve">ELEKTRO ELETRICIDADE E SERVIÇOS </t>
  </si>
  <si>
    <t>DEB2010/024</t>
  </si>
  <si>
    <t>DEB2010/023</t>
  </si>
  <si>
    <t xml:space="preserve">TRANSMISSORA ALIANÇA DE ENERGIA ELÉTRICA </t>
  </si>
  <si>
    <t>DEB2010/022</t>
  </si>
  <si>
    <t>DEB2010/021</t>
  </si>
  <si>
    <t xml:space="preserve">BANDEIRANTE ENERGIA </t>
  </si>
  <si>
    <t>DEB2010/020</t>
  </si>
  <si>
    <t>TELEMAR NORTE LESTE</t>
  </si>
  <si>
    <t>DEB2010/019</t>
  </si>
  <si>
    <t>DEB2010/018</t>
  </si>
  <si>
    <t>AES TIETÊ</t>
  </si>
  <si>
    <t>DEB2010/017</t>
  </si>
  <si>
    <t xml:space="preserve">ELETROPAULO METROPOLITANA </t>
  </si>
  <si>
    <t>DEB2010/016</t>
  </si>
  <si>
    <t xml:space="preserve">CIA SANEAMENTO BÁSICO ESTADO SÃO PAULO </t>
  </si>
  <si>
    <t>DEB2010/015</t>
  </si>
  <si>
    <t>DEB2010/014</t>
  </si>
  <si>
    <t xml:space="preserve">CONCESSIONÁRIA DE RODOVIAS DO INTERIOR PAULISTA </t>
  </si>
  <si>
    <t>DEB2010/013</t>
  </si>
  <si>
    <t>CENTROVIAS-SISTEMAS RODOVIÁRIOS</t>
  </si>
  <si>
    <t>DEB2010/012</t>
  </si>
  <si>
    <t>DEB2010/011</t>
  </si>
  <si>
    <t>AUTOVIAS</t>
  </si>
  <si>
    <t>DEB2010/010</t>
  </si>
  <si>
    <t>DEB2010/009</t>
  </si>
  <si>
    <t>VIANORTE</t>
  </si>
  <si>
    <t>DEB2010/008</t>
  </si>
  <si>
    <t>DEB2010/007</t>
  </si>
  <si>
    <t xml:space="preserve">MRV ENGENHARIA E PARTICIPAÇÕES </t>
  </si>
  <si>
    <t>DEB2010/006</t>
  </si>
  <si>
    <t xml:space="preserve">CEMIG GERAÇÃO E TRANSMISSÃO </t>
  </si>
  <si>
    <t>DEB2010/005</t>
  </si>
  <si>
    <t>DEB2010/004</t>
  </si>
  <si>
    <t xml:space="preserve">BROOKFIELD INCORPORAÇÕES </t>
  </si>
  <si>
    <t>DEB2010/003</t>
  </si>
  <si>
    <t>DEB2010/002</t>
  </si>
  <si>
    <t xml:space="preserve">CTEEP-CIA TRANSM ENERGIA ELÉTR. PAULISTA </t>
  </si>
  <si>
    <t>DEB2010/001</t>
  </si>
  <si>
    <t>DEB2009/032</t>
  </si>
  <si>
    <t xml:space="preserve">AMPLA ENERGIA E SERVIÇOS </t>
  </si>
  <si>
    <t>DEB2009/031</t>
  </si>
  <si>
    <t>DEB2009/030</t>
  </si>
  <si>
    <t xml:space="preserve">ECORODOVIAS CONCESSÕES E SERVIÇOS </t>
  </si>
  <si>
    <t>DEB2009/029</t>
  </si>
  <si>
    <t>DEB2009/028</t>
  </si>
  <si>
    <t>DEB2009/027</t>
  </si>
  <si>
    <t xml:space="preserve">ALUPAR INVESTIMENTO </t>
  </si>
  <si>
    <t>DEB2009/026</t>
  </si>
  <si>
    <t>DEB2009/025</t>
  </si>
  <si>
    <t xml:space="preserve">REDE ENERGIA </t>
  </si>
  <si>
    <t>DEB2009/024</t>
  </si>
  <si>
    <t xml:space="preserve">BNDES PARTICIPAÇÕES </t>
  </si>
  <si>
    <t>DEB2009/023</t>
  </si>
  <si>
    <t>DEB2009/022</t>
  </si>
  <si>
    <t xml:space="preserve">ANHANGUERA EDUCACIONAL </t>
  </si>
  <si>
    <t>DEB2009/021</t>
  </si>
  <si>
    <t>DEB2009/020</t>
  </si>
  <si>
    <t xml:space="preserve">VIVO PARTICIPAÇÕES </t>
  </si>
  <si>
    <t>DEB2009/019</t>
  </si>
  <si>
    <t>DEB2009/018</t>
  </si>
  <si>
    <t>DEB2009/017</t>
  </si>
  <si>
    <t>DEB2009/016</t>
  </si>
  <si>
    <t xml:space="preserve">CIA ENERG CEARA - COELCE </t>
  </si>
  <si>
    <t>DEB2009/015</t>
  </si>
  <si>
    <t>DEB2009/014</t>
  </si>
  <si>
    <t xml:space="preserve">COMPANHIA DE CONCESSÕES RODOVIÁRIAS </t>
  </si>
  <si>
    <t>DEB2009/013</t>
  </si>
  <si>
    <t>DEB2009/011</t>
  </si>
  <si>
    <t xml:space="preserve">COMPANHIA PAULISTA DE FORCA LUZ - CPFL </t>
  </si>
  <si>
    <t>DEB2009/012</t>
  </si>
  <si>
    <t xml:space="preserve">CPFL GERAÇÃO DE ENERGIA </t>
  </si>
  <si>
    <t>DEB2009/010</t>
  </si>
  <si>
    <t xml:space="preserve">RIO GRANDE ENERGIA </t>
  </si>
  <si>
    <t>DEB2009/009</t>
  </si>
  <si>
    <t xml:space="preserve">LIGHT SERVIÇOS DE ELETRICIDADE </t>
  </si>
  <si>
    <t>DEB2009/008</t>
  </si>
  <si>
    <t xml:space="preserve">BRADESPAR </t>
  </si>
  <si>
    <t>DEB2009/007</t>
  </si>
  <si>
    <t>DEB2009/006</t>
  </si>
  <si>
    <t>DEB2009/005</t>
  </si>
  <si>
    <t xml:space="preserve">HOPI HARI </t>
  </si>
  <si>
    <t>DEB2009/004</t>
  </si>
  <si>
    <t xml:space="preserve">TELEMAR NORTE LESTE </t>
  </si>
  <si>
    <t>DEB2009/003</t>
  </si>
  <si>
    <t>DEB2009/002</t>
  </si>
  <si>
    <t xml:space="preserve">TRACTEBEL ENERGIA </t>
  </si>
  <si>
    <t>DEB2009/001</t>
  </si>
  <si>
    <t>BRADESPAR</t>
  </si>
  <si>
    <t>DEB2008/030</t>
  </si>
  <si>
    <t>CIA SANEAMENTO BÁSICO ESTADO SÃO PAULO</t>
  </si>
  <si>
    <t>DEB2008/029</t>
  </si>
  <si>
    <t>DEB2008/028</t>
  </si>
  <si>
    <t xml:space="preserve">DUKE ENERGY </t>
  </si>
  <si>
    <t>DEB2008/027</t>
  </si>
  <si>
    <t>DCA2008/001</t>
  </si>
  <si>
    <t>DEBÊNTURES CONVERSÍVEIS EM AÇÕES</t>
  </si>
  <si>
    <t>PARANAPANEMA</t>
  </si>
  <si>
    <t>DCA2008/002</t>
  </si>
  <si>
    <t>DEB2008/026</t>
  </si>
  <si>
    <t xml:space="preserve">UNIDAS </t>
  </si>
  <si>
    <t>DEB2008/025</t>
  </si>
  <si>
    <t>DEB2008/024</t>
  </si>
  <si>
    <t>DEB2008/023</t>
  </si>
  <si>
    <t>DEB2008/022</t>
  </si>
  <si>
    <t>B2W</t>
  </si>
  <si>
    <t>DEB2008/021</t>
  </si>
  <si>
    <t xml:space="preserve">BIC ARRENDAMENTO MERCANTIL </t>
  </si>
  <si>
    <t>DEB2008/020</t>
  </si>
  <si>
    <t>TELEMAR</t>
  </si>
  <si>
    <t>DEB2008/019</t>
  </si>
  <si>
    <t>DEB2008/018</t>
  </si>
  <si>
    <t xml:space="preserve">GAFISA SA </t>
  </si>
  <si>
    <t>DEB2008/017</t>
  </si>
  <si>
    <t>DEB2008/016</t>
  </si>
  <si>
    <t xml:space="preserve">KLABIN SEGALL S/A </t>
  </si>
  <si>
    <t>DEB2008/015</t>
  </si>
  <si>
    <t xml:space="preserve">AMERICAN BANKNOTE S/A </t>
  </si>
  <si>
    <t>DEB2008/014</t>
  </si>
  <si>
    <t>SANEPAR</t>
  </si>
  <si>
    <t>DEB/2008/013</t>
  </si>
  <si>
    <t>ENERGISA</t>
  </si>
  <si>
    <t>DEB2008/012</t>
  </si>
  <si>
    <t>DEB2008/011</t>
  </si>
  <si>
    <t>ENERGIPE</t>
  </si>
  <si>
    <t>DEB2008/010</t>
  </si>
  <si>
    <t>EVEN CONSTRUTORA E INCORPORADORA</t>
  </si>
  <si>
    <t>DEB2008/009</t>
  </si>
  <si>
    <t>DEB2008/008</t>
  </si>
  <si>
    <t>DEB2008/005</t>
  </si>
  <si>
    <t>DEB2008/006</t>
  </si>
  <si>
    <t>DEB2008/007</t>
  </si>
  <si>
    <t>DEB2008/004</t>
  </si>
  <si>
    <t>BFB LEASING</t>
  </si>
  <si>
    <t>DEB2008/003</t>
  </si>
  <si>
    <t xml:space="preserve">BRADESCO LEASING </t>
  </si>
  <si>
    <t>DEB2008/002</t>
  </si>
  <si>
    <t>SUBESTAÇÃO ELETROMETRÔ</t>
  </si>
  <si>
    <t>DEB2008/001</t>
  </si>
  <si>
    <t>DEB/2007/051</t>
  </si>
  <si>
    <t>COSERN</t>
  </si>
  <si>
    <t>DEB/2007/050</t>
  </si>
  <si>
    <t>COELBA</t>
  </si>
  <si>
    <t>DEB/2007/049</t>
  </si>
  <si>
    <t>DEB/2007/048</t>
  </si>
  <si>
    <t>CEMIG DISTRIBUIÇÃO</t>
  </si>
  <si>
    <t>DEB/2007/047</t>
  </si>
  <si>
    <t xml:space="preserve">ELETROPAULO </t>
  </si>
  <si>
    <t>DEB/2007/046</t>
  </si>
  <si>
    <t>DIBENS LEASING</t>
  </si>
  <si>
    <t>DEB2007/043</t>
  </si>
  <si>
    <t>REAL LEASING</t>
  </si>
  <si>
    <t>DEB2007/044</t>
  </si>
  <si>
    <t>SAFRA LEASING</t>
  </si>
  <si>
    <t>DEB2007/045</t>
  </si>
  <si>
    <t>TERMOPERNAMBUCO</t>
  </si>
  <si>
    <t>DEB2007/040</t>
  </si>
  <si>
    <t>KLABIN SEGALL</t>
  </si>
  <si>
    <t>DEB2007/041</t>
  </si>
  <si>
    <t>DEB2007/042</t>
  </si>
  <si>
    <t xml:space="preserve">CPFL ENERGIA </t>
  </si>
  <si>
    <t>DEB2007/037</t>
  </si>
  <si>
    <t>DEB2007/038</t>
  </si>
  <si>
    <t>ITAUSEG</t>
  </si>
  <si>
    <t>DEB2007/039</t>
  </si>
  <si>
    <t>DEB2007/035</t>
  </si>
  <si>
    <t>J MACÊDO S.A.</t>
  </si>
  <si>
    <t>DEB2007/036</t>
  </si>
  <si>
    <t xml:space="preserve">SANTHER </t>
  </si>
  <si>
    <t>DCA2007/002</t>
  </si>
  <si>
    <t xml:space="preserve">ZAIN </t>
  </si>
  <si>
    <t>DEB2007/028</t>
  </si>
  <si>
    <t>DEB2007/029</t>
  </si>
  <si>
    <t>DEB2007/030</t>
  </si>
  <si>
    <t xml:space="preserve">SAFRA LEASING SA ARRENDAMENTO MERCANTIL </t>
  </si>
  <si>
    <t>DEB2007/031</t>
  </si>
  <si>
    <t>VIAOESTE</t>
  </si>
  <si>
    <t>DEB2007/032</t>
  </si>
  <si>
    <t>DEB2007/033</t>
  </si>
  <si>
    <t>DEB2007/034</t>
  </si>
  <si>
    <t>CTBC</t>
  </si>
  <si>
    <t>DEB2007/025</t>
  </si>
  <si>
    <t>BR MALLS PARTICIPAÇOES</t>
  </si>
  <si>
    <t>DEB2007/026</t>
  </si>
  <si>
    <t>DEB2007/027</t>
  </si>
  <si>
    <t>SUDAMERIS ARREND MERCANTIL</t>
  </si>
  <si>
    <t>DEB2007/024</t>
  </si>
  <si>
    <t>DEB2007/021</t>
  </si>
  <si>
    <t>CAIXA ADM DIV PUB ESTADUAL</t>
  </si>
  <si>
    <t>DEB2007/022</t>
  </si>
  <si>
    <t>PDG REALTY SA EMPREENDIMENTOS E PARTS</t>
  </si>
  <si>
    <t>DEB2007/023</t>
  </si>
  <si>
    <t>ROSSI RESIDENCIAL</t>
  </si>
  <si>
    <t>DEB2007/019</t>
  </si>
  <si>
    <t>BV LEASING - ARRENDAMENTO MERCANTIL</t>
  </si>
  <si>
    <t>DEB2007/020</t>
  </si>
  <si>
    <t>DEB2007/018</t>
  </si>
  <si>
    <t>COMPANY</t>
  </si>
  <si>
    <t>DEB2007/017</t>
  </si>
  <si>
    <t>NOVA AMERICA SA-AGROENERGIA</t>
  </si>
  <si>
    <t>DEB2007/016</t>
  </si>
  <si>
    <t>LOCALIZA RENT A CAR</t>
  </si>
  <si>
    <t>DEB2007/015</t>
  </si>
  <si>
    <t>ESPIRITO SANTO CENTRAIS ELETRICAS</t>
  </si>
  <si>
    <t>DEB2007/014</t>
  </si>
  <si>
    <t>IGUATEMI EMPRESA DE SHOPPING CENTERS</t>
  </si>
  <si>
    <t>DEB2007/013</t>
  </si>
  <si>
    <t>TRACTEBEL ENERGIA</t>
  </si>
  <si>
    <t>DEB2007/010</t>
  </si>
  <si>
    <t>CONCES DA ROD OSÓRIO-POA S/A - CONCEPA</t>
  </si>
  <si>
    <t>DEB2007/011</t>
  </si>
  <si>
    <t>ITAPEBI GERAÇÃO DE ENERGIA S/A</t>
  </si>
  <si>
    <t>DEB2007/012</t>
  </si>
  <si>
    <t>DEB2007/009</t>
  </si>
  <si>
    <t>SAFRA LEASING SA ARRENDAMENTO MERCANTIL</t>
  </si>
  <si>
    <t>DEB2007/006</t>
  </si>
  <si>
    <t>DEB2007/007</t>
  </si>
  <si>
    <t>COMPANHIA BRASILEIRA DE DISTRIBUIÇÃO</t>
  </si>
  <si>
    <t>DEB2007/008</t>
  </si>
  <si>
    <t>DEB2007/005</t>
  </si>
  <si>
    <t>LOJAS AMERICANAS S.A</t>
  </si>
  <si>
    <t>DEB2007/003</t>
  </si>
  <si>
    <t>CEMIG GERAÇÃO E TRANSMISSÃO S/A</t>
  </si>
  <si>
    <t>DEB2007/004</t>
  </si>
  <si>
    <t>DEB2007/002</t>
  </si>
  <si>
    <t>CEMAR</t>
  </si>
  <si>
    <t>DCA2007/001</t>
  </si>
  <si>
    <t xml:space="preserve"> EVEN CONSTRUTORA E INCORPORADORA S.A. </t>
  </si>
  <si>
    <t>DEB2007/001</t>
  </si>
  <si>
    <t xml:space="preserve">TELEMAR PARTICIPAÇÕES </t>
  </si>
  <si>
    <t>PDG REALTY - EMPREENDIMENTOS E PARTICIPAÇÕES</t>
  </si>
  <si>
    <t xml:space="preserve">CONSTRUTORA TENDA </t>
  </si>
  <si>
    <t>ANHANGUERA EDUCACIONAL PARTICIPAÇÕES</t>
  </si>
  <si>
    <t xml:space="preserve">USINAS SIDERURGICAS DE MINAS GERAIS SA </t>
  </si>
  <si>
    <t xml:space="preserve">CIA PIRATININGA DE FORÇA E LUZ </t>
  </si>
  <si>
    <t xml:space="preserve">ROSSI RESIDENCIAL SA </t>
  </si>
  <si>
    <t>COMPANHIA DE CONCESSÕES RODOVIÁRIAS</t>
  </si>
  <si>
    <t xml:space="preserve">LOCALIZA RENT A CAR SA </t>
  </si>
  <si>
    <t xml:space="preserve">COMPANHIA DE GÁS DE SÃO PAULO - COMGÁS </t>
  </si>
  <si>
    <t xml:space="preserve">NOVA AMERICA SA-AGROENERGIA </t>
  </si>
  <si>
    <t xml:space="preserve">ALL - AMÉRICA LATINA LOGÍSTICA DO BRASIL S.A. </t>
  </si>
  <si>
    <t xml:space="preserve">FERROBAN FERROVIAS BANDEIRANTES SA  07 </t>
  </si>
  <si>
    <t>FERRONORTE S/A FERROVIAS NORTE BRASIL</t>
  </si>
  <si>
    <t xml:space="preserve">RIO GRANDE ENERGIA SA </t>
  </si>
  <si>
    <t xml:space="preserve">ULTRAPAR PARTICIPAÇÕES SA </t>
  </si>
  <si>
    <t xml:space="preserve">HELBOR EMPREENDIMENTOS S/A </t>
  </si>
  <si>
    <t>ULTRAPAR PARTICIPAÇÕES AS</t>
  </si>
  <si>
    <t>Tabela de Emissões ICVM/476</t>
  </si>
  <si>
    <t>ICVM/476</t>
  </si>
  <si>
    <t>Data de Início</t>
  </si>
  <si>
    <t>Valor 
(R$ milhões)</t>
  </si>
  <si>
    <t>COELBA - COMPANHIA DE ELETRICIDADE DO ESTADO DA BAHIA</t>
  </si>
  <si>
    <t>BBO PARTICIPAÇÕES</t>
  </si>
  <si>
    <t>ECOPART INVESTIMENTOS</t>
  </si>
  <si>
    <t>CETIP - BALCÃO ORGANIZADOS DE ATIVOS E DERIVATIVOS</t>
  </si>
  <si>
    <t>ODEBRECHT TRANSPORT PARTICIPAÇÕES</t>
  </si>
  <si>
    <t>JULIO SIMÕES</t>
  </si>
  <si>
    <t>CENTRAIS ELÉTRICAS DA PARAÍBA - EPASA</t>
  </si>
  <si>
    <t>RIOFORTE INVEST HOLDING BRASIL</t>
  </si>
  <si>
    <t>SOCIEDADE COMERCIAL E IMPORTADORA HERMES</t>
  </si>
  <si>
    <t>BRASTURINVEST INVESTIMENTO TURÍSTICOS</t>
  </si>
  <si>
    <t>ELOG</t>
  </si>
  <si>
    <t>VIALCO CONCESSÕES RODOVIÁRIAS</t>
  </si>
  <si>
    <t>ALUPAR INVESTIMENTO</t>
  </si>
  <si>
    <t>COMPORTE PARTICIPAÇÕES</t>
  </si>
  <si>
    <t>INBEV PARTICIPAÇÕES SOCIETÁRIAS</t>
  </si>
  <si>
    <t>ISOLUX ENERGIA</t>
  </si>
  <si>
    <t>RODOVIAS DAS COLINAS</t>
  </si>
  <si>
    <t>CIA DE LOCAÇÃO DAS AMÉRICAS</t>
  </si>
  <si>
    <t>CIBE PARTICIPAÇÕES E EMPREENDIMENTOS</t>
  </si>
  <si>
    <t>INTERVIAS - CONC. DE RODOVIAS DO INTERIOR PAULISTA</t>
  </si>
  <si>
    <t>COMPANHIA PIRATININGA DE FORÇA E LUZ</t>
  </si>
  <si>
    <t>CAMPOS NOVOS ENERGIA</t>
  </si>
  <si>
    <t>MINERAÇÃO CARAÍBA</t>
  </si>
  <si>
    <t>CONCESSIONÁRIA DO SISTEMA ANHANGUERA BANDEIRANTES</t>
  </si>
  <si>
    <t>KALLAS INCORPORAÇÕES E CONSTRUÇÕES</t>
  </si>
  <si>
    <t xml:space="preserve">WTORRE PROPERTIES </t>
  </si>
  <si>
    <t>TRIO ASSESSORIA, ADMINISTRAÇÃO E PARTICIPAÇÕES</t>
  </si>
  <si>
    <t xml:space="preserve">LOCALFRIO - ARMAZÉNS GERAIS FRIGORÍFICOS </t>
  </si>
  <si>
    <t>FREFER METAL PLUS</t>
  </si>
  <si>
    <t>LOCAR GUINDASTES E TRANSPORTES INTERMODAIS</t>
  </si>
  <si>
    <t>CONCESSIONÁRIA DA RODOVIA PRESIDENTE DUTRA</t>
  </si>
  <si>
    <t>CR2 EMPREENDIMENTOS IMOBILIÁRIOS S/A</t>
  </si>
  <si>
    <t>ALLPARK EMPREENDIMENTOS, PARTICIPAÇÕES E SERVIÇOS</t>
  </si>
  <si>
    <t xml:space="preserve">AMIL PARTICIPAÇÕES </t>
  </si>
  <si>
    <t>SALUS EMPREENDIMENTOS LOGÍSTICOS</t>
  </si>
  <si>
    <t xml:space="preserve">OAS ENGENHARIA E PARTICIPAÇÕES  </t>
  </si>
  <si>
    <t xml:space="preserve">GREENTREE EDUCACIONAL </t>
  </si>
  <si>
    <t>MOURA DEBEUX ENGENHARIA</t>
  </si>
  <si>
    <t>SCALINA</t>
  </si>
  <si>
    <t>TF TÊXITL</t>
  </si>
  <si>
    <t>EDITORA ABRIL</t>
  </si>
  <si>
    <t>HELBOR EMPREENDIMENTOS</t>
  </si>
  <si>
    <t xml:space="preserve">VOTORANTIM CIMENTOS  </t>
  </si>
  <si>
    <t>CYRELA BRAZIL REALTY EMPREENDIMENTOS E PARTICIPAÇÕES</t>
  </si>
  <si>
    <t>COMPANHIA DE PARTICIPAÇÕES EM CONCESSÕES</t>
  </si>
  <si>
    <t>EMPRESA BRASILEIRA DE TELECOMUNICAÇÕES - EMBRATEL</t>
  </si>
  <si>
    <t>VRG LINHAS AÉREAS</t>
  </si>
  <si>
    <t>SPI - SOCIEDADE PARA PARTICIPAÇÕES EM INFRAESTRUTURA</t>
  </si>
  <si>
    <t>SOARES PENIDO CONCESSÕES</t>
  </si>
  <si>
    <t>JHSF PARTICIPAÇÕES S.A.</t>
  </si>
  <si>
    <t>VIX LOGÍSTICA</t>
  </si>
  <si>
    <t>OURO VERDE TRANSPORTE E LOCAÇÃO</t>
  </si>
  <si>
    <t>QUEIROZ GALVÃO DESENVOLVIMENTO IMOBILIÁRIO</t>
  </si>
  <si>
    <t>QUALICORP CORRETORA DE SEGUROS</t>
  </si>
  <si>
    <t xml:space="preserve">QUALICORP ADMINISTRADORA DE BENEFÍCIOS </t>
  </si>
  <si>
    <t>QC HOLDING II PARTICIPAÇÕES</t>
  </si>
  <si>
    <t>SIFCO</t>
  </si>
  <si>
    <t>TELE NORTE LESTE PARTICIPAÇÕES</t>
  </si>
  <si>
    <t>COMERCIAL AUTOMOTIVA</t>
  </si>
  <si>
    <t>CAMARGO CORRÊA INVESTIMENTOS INFRA-ESTRUTURA</t>
  </si>
  <si>
    <t>OAS EMPREENDIMENTOS</t>
  </si>
  <si>
    <t>INTELBRAS</t>
  </si>
  <si>
    <t>FERTILIZANTES HERINGER</t>
  </si>
  <si>
    <t>CROMEX</t>
  </si>
  <si>
    <t>B2W - CIA. GLOBAL DO VAREJO</t>
  </si>
  <si>
    <t>TPI TRIUNFO PARTICIPAÇÕES E INVESTIMENTOS</t>
  </si>
  <si>
    <t>NEERANS EMPREENDIMENTOS E PARTICIPAÇÕES</t>
  </si>
  <si>
    <t>CASA &amp; VÍDEO RIO DE JANEIRO</t>
  </si>
  <si>
    <t>CIA. DE LOCAÇÃO DAS AMÉRICAS</t>
  </si>
  <si>
    <t>SABESP</t>
  </si>
  <si>
    <t>RODOBENS NEGÓCIOS IMOBILIÁRIOS</t>
  </si>
  <si>
    <t>EMPRESA BRASILEIRA DE BEBIDAS E ALIMENTOS</t>
  </si>
  <si>
    <t>MRS LOGÍSTICA</t>
  </si>
  <si>
    <t>GALVÃO PARTICIPAÇÕES</t>
  </si>
  <si>
    <t>SANTOS BRASIL</t>
  </si>
  <si>
    <t>MANGELS INDUSTRIAL</t>
  </si>
  <si>
    <t>ITAÚSA</t>
  </si>
  <si>
    <t>ELETROPAULO METROPOLITANA</t>
  </si>
  <si>
    <t>FORJAS TAURUS</t>
  </si>
  <si>
    <t>RODONORTE</t>
  </si>
  <si>
    <t>CANABRAVA ENEGÉTICA</t>
  </si>
  <si>
    <t>CPFL GERAÇÃO DE ENERGIA</t>
  </si>
  <si>
    <t>CONSTRUÇÕES E COMÉRCIO CAMARGO CORREA S.A.</t>
  </si>
  <si>
    <t>DROGARIA SÃO PAULO</t>
  </si>
  <si>
    <t>MMS PARTICIPAÇÕES</t>
  </si>
  <si>
    <t>CAMARGO CORREA</t>
  </si>
  <si>
    <t>CELULOSE IRANI S.A.</t>
  </si>
  <si>
    <t>T4F ENTRETENIMENTO</t>
  </si>
  <si>
    <t>ATIVOS S.A. SECURITIZADORA DE CRÉDITOS FINANCEIROS</t>
  </si>
  <si>
    <t>ODEBRECHT SERVIÇOS E PARTICIPAÇÕES</t>
  </si>
  <si>
    <t>AMIL PARTICIPAÇÕES</t>
  </si>
  <si>
    <t>HÉLIO BORENSTEIN</t>
  </si>
  <si>
    <t>CYRELA COMMERCIAL PROPERTIES</t>
  </si>
  <si>
    <t>INVEPAR</t>
  </si>
  <si>
    <t>RENOVIAS</t>
  </si>
  <si>
    <t>CPQ BRASIL</t>
  </si>
  <si>
    <t>CENTRAIS ELÉTRICAS MATOGROSSENSES</t>
  </si>
  <si>
    <t>GRV</t>
  </si>
  <si>
    <t>CAMIL</t>
  </si>
  <si>
    <t>INPAR INVESTIMENTOS</t>
  </si>
  <si>
    <t>BATTISTELLA</t>
  </si>
  <si>
    <t>CIA BRASILEIRA DE DISTRIBUIÇÃO</t>
  </si>
  <si>
    <t>VIABAHIA</t>
  </si>
  <si>
    <t xml:space="preserve">CAMARGO CORREA DESENVOLVIMENTO IMOBILIARIO </t>
  </si>
  <si>
    <t>EPASA</t>
  </si>
  <si>
    <t>MMX</t>
  </si>
  <si>
    <t>O ESTADO DE SÃO PAULO</t>
  </si>
  <si>
    <t>TRACTEBEL</t>
  </si>
  <si>
    <t>ENERGISA MINAS GERAIS</t>
  </si>
  <si>
    <t>ENERGISA PARAIBA</t>
  </si>
  <si>
    <t>ENERGISA SERGIPE</t>
  </si>
  <si>
    <t>CONCESSIONÁRIA DO RODOANEL OESTE</t>
  </si>
  <si>
    <t>ODEBRECHT</t>
  </si>
  <si>
    <t xml:space="preserve">MOURA DUBEUX </t>
  </si>
  <si>
    <t>MAKRO ATACADISTA</t>
  </si>
  <si>
    <t>TOTAL FLEET</t>
  </si>
  <si>
    <t>CIA LESTE PAULISTA DE ENERGIA</t>
  </si>
  <si>
    <t>INBEV</t>
  </si>
  <si>
    <t>ALUPAR</t>
  </si>
  <si>
    <t>COMPANHIA JAGUARI DE ENERGIA</t>
  </si>
  <si>
    <t>COMPANHIA SUL PAULISTA</t>
  </si>
  <si>
    <t>CPFL COMERCIALIZAÇÃO BRASIL</t>
  </si>
  <si>
    <t xml:space="preserve">GAFISA </t>
  </si>
  <si>
    <t>TAM</t>
  </si>
  <si>
    <t>ULTRAPAR</t>
  </si>
  <si>
    <t>CONCESSIONÁRIA AUTO RAPOSO TAVARES</t>
  </si>
  <si>
    <t xml:space="preserve">COMPANHIA BRASILEIRA DE DISTRIBUIÇÃO </t>
  </si>
  <si>
    <t>REFINARIA DE PETRÓLEO RIOGRANDENSE</t>
  </si>
  <si>
    <t>Notas Promissórias</t>
  </si>
  <si>
    <t>Ano 2011</t>
  </si>
  <si>
    <t>Valor Registrado                             (R$ milhões)</t>
  </si>
  <si>
    <t>Ano 2010</t>
  </si>
  <si>
    <t>RNP2009/035</t>
  </si>
  <si>
    <t>NOTAS PROMISSÓRIAS</t>
  </si>
  <si>
    <t xml:space="preserve">WTORRE EMPREENDIMENTOS IMOBILIÁRIOS </t>
  </si>
  <si>
    <t>RNP2009/034</t>
  </si>
  <si>
    <t>TERNA</t>
  </si>
  <si>
    <t>RNP2009/033</t>
  </si>
  <si>
    <t>CEMIG</t>
  </si>
  <si>
    <t>RNP2009/032</t>
  </si>
  <si>
    <t>CONC. DAS RODOVIAS AYRTON SENNA E CARVALHO PINTO</t>
  </si>
  <si>
    <t>RNP2009/031</t>
  </si>
  <si>
    <t>ECORODOIVIAS CONCESSÕES E SERVIÇOS</t>
  </si>
  <si>
    <t>RNP2009/030</t>
  </si>
  <si>
    <t>RNP2009/029</t>
  </si>
  <si>
    <t xml:space="preserve">VOTORANTIM FINANÇAS </t>
  </si>
  <si>
    <t>RNP2009/028</t>
  </si>
  <si>
    <t>RNP2009/027</t>
  </si>
  <si>
    <t>RNP2009/026</t>
  </si>
  <si>
    <t>RNP2009/025</t>
  </si>
  <si>
    <t>ELIANE S.A. REVESTIMENTOS CERÂMICOS</t>
  </si>
  <si>
    <t>RNP2009/024</t>
  </si>
  <si>
    <t xml:space="preserve">CONCESSIONÁRIA RODOANEL OESTE </t>
  </si>
  <si>
    <t>RNP2009/023</t>
  </si>
  <si>
    <t>RNP2009/022</t>
  </si>
  <si>
    <t xml:space="preserve">CIA LESTE PAULISTA DE ENERGIA </t>
  </si>
  <si>
    <t>RNP2009/021</t>
  </si>
  <si>
    <t>SANTOS BRASIL PARTICIPAÇÕES</t>
  </si>
  <si>
    <t>RNP2009/020</t>
  </si>
  <si>
    <t>CIA SUL PAULISTA DE ENERGIA</t>
  </si>
  <si>
    <t>RNP2009/019</t>
  </si>
  <si>
    <t>CIA JAGUARI DE ENERGIA</t>
  </si>
  <si>
    <t>RNP2009/018</t>
  </si>
  <si>
    <t>CIA PAULISTA DE FORCA LUZ - CPFL</t>
  </si>
  <si>
    <t>RNP2009/017</t>
  </si>
  <si>
    <t>RNP2009/016</t>
  </si>
  <si>
    <t>RIO GRANDE ENERGIA</t>
  </si>
  <si>
    <t>RNP2009/015</t>
  </si>
  <si>
    <t xml:space="preserve">CONCESSIONÁRIA DO RODOANEL OESTE </t>
  </si>
  <si>
    <t>RNP2009/014</t>
  </si>
  <si>
    <t>RNP2009/013</t>
  </si>
  <si>
    <t xml:space="preserve">AUTOPISTA REGIS BITTENCOURT </t>
  </si>
  <si>
    <t>RNP2009/012</t>
  </si>
  <si>
    <t xml:space="preserve">AUTOPISTA LITORAL SUL </t>
  </si>
  <si>
    <t>RNP2009/011</t>
  </si>
  <si>
    <t>AUTOPISTA PLANALTO SUL</t>
  </si>
  <si>
    <t>RNP2009/010</t>
  </si>
  <si>
    <t xml:space="preserve">AUTOPISTA FLUMINENSE </t>
  </si>
  <si>
    <t>RNP2009/009</t>
  </si>
  <si>
    <t xml:space="preserve">AUTOPISTA FERNÃO DIAS </t>
  </si>
  <si>
    <t>RNP2009/008</t>
  </si>
  <si>
    <t xml:space="preserve">CONCESSIONÁRIA AUTO RAPOSO TAVARES </t>
  </si>
  <si>
    <t>RNP2009/007</t>
  </si>
  <si>
    <t>RNP2009/006</t>
  </si>
  <si>
    <t>RNP2009/005</t>
  </si>
  <si>
    <t>RNP2009/004</t>
  </si>
  <si>
    <t>RNP2009/003</t>
  </si>
  <si>
    <t>RNP2009/002</t>
  </si>
  <si>
    <t>RNP2009/001</t>
  </si>
  <si>
    <t>RNP2008/044</t>
  </si>
  <si>
    <t>MOURA DUBEUX ENGENHARIA</t>
  </si>
  <si>
    <t>RNP2008/043</t>
  </si>
  <si>
    <t>RPN2008/042</t>
  </si>
  <si>
    <t>ULTRAPAR PARTICIPAÇÕES</t>
  </si>
  <si>
    <t>RPN2008/039</t>
  </si>
  <si>
    <t>COBRA TECNOLOGIA</t>
  </si>
  <si>
    <t>RPN2008/040</t>
  </si>
  <si>
    <t>CTEEP-CIA TRANSM ENERGIA ELÉTR. PAULISTA</t>
  </si>
  <si>
    <t>RPN2008/041</t>
  </si>
  <si>
    <t>RPN2008/038</t>
  </si>
  <si>
    <t>EMBRATEL</t>
  </si>
  <si>
    <t>RPN2008/037</t>
  </si>
  <si>
    <t>RPN2008/036</t>
  </si>
  <si>
    <t xml:space="preserve">VOTARANTIM </t>
  </si>
  <si>
    <t>RNP2008/035</t>
  </si>
  <si>
    <t xml:space="preserve">INVITEL SA </t>
  </si>
  <si>
    <t>RNP2008/034</t>
  </si>
  <si>
    <t>CONCESSIONÁRIA DO RODOANEL OESTE S.A.</t>
  </si>
  <si>
    <t>RNP2008/033</t>
  </si>
  <si>
    <t>RNP2008/032</t>
  </si>
  <si>
    <t xml:space="preserve">COSAN SA </t>
  </si>
  <si>
    <t>RNP2008/031</t>
  </si>
  <si>
    <t>BRENCO - CIA BRASILEIRA DE ENERGIA RENOVÁVEL</t>
  </si>
  <si>
    <t>RNP2008/030</t>
  </si>
  <si>
    <t>RNP2008/029</t>
  </si>
  <si>
    <t>RNP2008/028</t>
  </si>
  <si>
    <t>ALUPAR INVESTIMENTOS S.A.</t>
  </si>
  <si>
    <t>RNP2008/027</t>
  </si>
  <si>
    <t>RNP2008/026</t>
  </si>
  <si>
    <t>RNP2008/025</t>
  </si>
  <si>
    <t xml:space="preserve">ATIAIA ENERGIA </t>
  </si>
  <si>
    <t>RNP2008/024</t>
  </si>
  <si>
    <t>RNP2008/023</t>
  </si>
  <si>
    <t>RNP2008/022</t>
  </si>
  <si>
    <t xml:space="preserve">COELCE </t>
  </si>
  <si>
    <t>RNP2008/021</t>
  </si>
  <si>
    <t xml:space="preserve">ANDRADE GUTIERREZ PARTICIPAÇÕES </t>
  </si>
  <si>
    <t>RNP2008/020</t>
  </si>
  <si>
    <t>RNP2008/019</t>
  </si>
  <si>
    <t xml:space="preserve">VOTORANTIM FINANÇAS    </t>
  </si>
  <si>
    <t>RNP2008/018</t>
  </si>
  <si>
    <t>RNP2008/017</t>
  </si>
  <si>
    <t>TERNA PARTICIPAÇÕES S.A.</t>
  </si>
  <si>
    <t>RNP2008/016</t>
  </si>
  <si>
    <t>RNP2008/015</t>
  </si>
  <si>
    <t>RNP2008/014</t>
  </si>
  <si>
    <t>RNP2008/013</t>
  </si>
  <si>
    <t>RNP2008/012</t>
  </si>
  <si>
    <t xml:space="preserve">TRACTEBEL ENERGIA S.A. </t>
  </si>
  <si>
    <t>RNP2008/011</t>
  </si>
  <si>
    <t>TCO IP S.A.</t>
  </si>
  <si>
    <t>RNP2008/010</t>
  </si>
  <si>
    <t>JULIO SIMÕES PARTICIPAÇÕES S.A.</t>
  </si>
  <si>
    <t>RNP2008/009</t>
  </si>
  <si>
    <t>VOTORANTIM CIMENTOS BRASIL</t>
  </si>
  <si>
    <t>RNP2008/008</t>
  </si>
  <si>
    <t>RNP2008/007</t>
  </si>
  <si>
    <t>RNP2008/006</t>
  </si>
  <si>
    <t>RNP2008/005</t>
  </si>
  <si>
    <t>RNP2008/004</t>
  </si>
  <si>
    <t>RNP2008/003</t>
  </si>
  <si>
    <t>RNP2008/002</t>
  </si>
  <si>
    <t>RNP2008/001</t>
  </si>
  <si>
    <t>RNP2007/019</t>
  </si>
  <si>
    <t>RNP2007/018</t>
  </si>
  <si>
    <t xml:space="preserve">ENERGISA </t>
  </si>
  <si>
    <t>RNP2007/017</t>
  </si>
  <si>
    <t xml:space="preserve">EMAE-EMP.METROPOLITANA ÁGUAS ENERGIA </t>
  </si>
  <si>
    <t xml:space="preserve"> - </t>
  </si>
  <si>
    <t>TECHOLD</t>
  </si>
  <si>
    <t>RNP2007/016</t>
  </si>
  <si>
    <t xml:space="preserve">CIA ESTADUAL DE GERACAO E TRANSMISSAO </t>
  </si>
  <si>
    <t>RNP2007/015</t>
  </si>
  <si>
    <t xml:space="preserve">CHAPECOENSE </t>
  </si>
  <si>
    <t>RNP2007/014</t>
  </si>
  <si>
    <t xml:space="preserve">CIA. PROVIDENCIA </t>
  </si>
  <si>
    <t>RNP2007/013</t>
  </si>
  <si>
    <t xml:space="preserve">TELEMAR </t>
  </si>
  <si>
    <t>RNP2007/012</t>
  </si>
  <si>
    <t>RNP2007/011</t>
  </si>
  <si>
    <t xml:space="preserve">CPFL ENERGIA S A </t>
  </si>
  <si>
    <t>RNP2007/010</t>
  </si>
  <si>
    <t>ZAIN PARTICIPAÇÕES S/A</t>
  </si>
  <si>
    <t>RNP2007/009</t>
  </si>
  <si>
    <t>CESP - COMPANHIA ENERGÉTICA DE SÃO PAULO</t>
  </si>
  <si>
    <t>RNP2007/008</t>
  </si>
  <si>
    <t>SUDAMERIS ARREND MERCANTIL AS</t>
  </si>
  <si>
    <t>RNP2007/006</t>
  </si>
  <si>
    <t>OBRASCÓN HUARTE LAIN BRASIL</t>
  </si>
  <si>
    <t>RNP2007/007</t>
  </si>
  <si>
    <t>CIA FORÇA E LUZ CATAGUAZES-LEOPOLDINA</t>
  </si>
  <si>
    <t>RNP2007/005</t>
  </si>
  <si>
    <t>SERRA DO FACÃO</t>
  </si>
  <si>
    <t>RNP2007/004</t>
  </si>
  <si>
    <t>CHAPECOENSE GERAÇÃO S/A</t>
  </si>
  <si>
    <t>RNP2007/003</t>
  </si>
  <si>
    <t>RNP2007/002</t>
  </si>
  <si>
    <t>ALNILAN S.A</t>
  </si>
  <si>
    <t>RNP2007/001</t>
  </si>
  <si>
    <t>NOVA AMÉRICA S/A AGROENERGIA</t>
  </si>
  <si>
    <t xml:space="preserve">MEGAPAR PARTICIPAÇÕES </t>
  </si>
  <si>
    <t>Valor  
(R$ milhões)</t>
  </si>
  <si>
    <t>LINHA AMARELA</t>
  </si>
  <si>
    <t>LOKESH EMP. E PART.</t>
  </si>
  <si>
    <t>MONISH EMP. E PART.</t>
  </si>
  <si>
    <t xml:space="preserve">CTEEP </t>
  </si>
  <si>
    <t>RIO IACO PARTICIPAÇÕES</t>
  </si>
  <si>
    <t>CONC. RODOVIAS DO TIETÊ</t>
  </si>
  <si>
    <t>MARNO PARTICIPAÇÕES SOCIETÁRIAS</t>
  </si>
  <si>
    <t xml:space="preserve">DIAGNÓSTICOS DA AMÉRICA </t>
  </si>
  <si>
    <t>EUROFARMA LABORATÓRIOS</t>
  </si>
  <si>
    <t>STATE GRID BRAZIL HOLDING</t>
  </si>
  <si>
    <t>JCPM PARTICIPAÇÕES E EMPREENDIMENTOS</t>
  </si>
  <si>
    <t xml:space="preserve">CONCESSIONÁRIA DO SISTEMA ANHANGUERA BANDEIRANTES </t>
  </si>
  <si>
    <t>VALISÉRE INDUSTRIA E COMERCIO</t>
  </si>
  <si>
    <t>FMG EMPREENDIMENTOS HOSPITALARES</t>
  </si>
  <si>
    <t xml:space="preserve">LINHARES GERAÇÃO </t>
  </si>
  <si>
    <t>CAPUCHE EMPREENDIMENTOS IMOBILIÁRIOS S.A.</t>
  </si>
  <si>
    <t>UNIDAS</t>
  </si>
  <si>
    <t>EMPRESA JORNALÍSTICA ECONÔMICA</t>
  </si>
  <si>
    <t>CONCESSÃO METROVIÁRIA DO RIO DE JANEIRO</t>
  </si>
  <si>
    <t>POLIMETAL PARTICIPAÇÕES</t>
  </si>
  <si>
    <t>ABRIL EDUCAÇÃO</t>
  </si>
  <si>
    <t>OAS ENGENHARIA E PARTICIPAÇÕES</t>
  </si>
  <si>
    <t>BRASIF</t>
  </si>
  <si>
    <t>SPI - SOCIEDADE PARA PART. EM INFRA.</t>
  </si>
  <si>
    <t xml:space="preserve">SBF COMERCIO DE PRODUTOS ESPORTIVOS </t>
  </si>
  <si>
    <t>CPM BRAXIS</t>
  </si>
  <si>
    <t>CONC. DAS ROD. AYRTON SENNA E CARVALHO PINTO</t>
  </si>
  <si>
    <t>TELE NORTE LESTE PARTICIPAÇÕES S/A</t>
  </si>
  <si>
    <t>ZARAPLAST</t>
  </si>
  <si>
    <t>DUGE PARTICIPAÇÕES</t>
  </si>
  <si>
    <t xml:space="preserve">REDECARD </t>
  </si>
  <si>
    <t>IOCHPE MAXION</t>
  </si>
  <si>
    <t>SASCAR TECNOLOGIA</t>
  </si>
  <si>
    <t>GALVÃO ENGENHARIA</t>
  </si>
  <si>
    <t>DOU-TEX</t>
  </si>
  <si>
    <t>SGCE PARTICIPAÇÕES SOCIERÁRIAS</t>
  </si>
  <si>
    <t xml:space="preserve">CONC. DAS ROD. AYRTON SENNA E CARVALHO PINTO </t>
  </si>
  <si>
    <t>VOTORANTIM FINANÇAS</t>
  </si>
  <si>
    <t xml:space="preserve"> ECORODOVIAS CONCESSÕES E SERVIÇOS</t>
  </si>
  <si>
    <t>ARTHEMIA</t>
  </si>
  <si>
    <t>CENTROVIAS</t>
  </si>
  <si>
    <t>INTERVIAS</t>
  </si>
  <si>
    <t>CAPUCHE EMPREENDIMENTOS IMOBILIÁRIOS</t>
  </si>
  <si>
    <t>MEGAPAR</t>
  </si>
  <si>
    <t>WTORRE EMPREENDIMENTOS IMOBILIÁRIOS</t>
  </si>
  <si>
    <t>LUMINA RESIDUOS INDUSTRIAIS</t>
  </si>
  <si>
    <t>AUTOPISTA FLUMINENSE</t>
  </si>
  <si>
    <t>VIVO PARTICIPAÇÕES</t>
  </si>
  <si>
    <t>ANHANGUERA</t>
  </si>
  <si>
    <t>ANDRADE GUTIERREZ PARTICIPAÇÕES</t>
  </si>
  <si>
    <t>TSR PARTICIPAÇÕES SOCIETÁRIAS</t>
  </si>
  <si>
    <t xml:space="preserve">ELEKTRO </t>
  </si>
  <si>
    <t>CRIs</t>
  </si>
  <si>
    <t>Valor Registrado                      (R$ milhões)</t>
  </si>
  <si>
    <t>CRI2010-041</t>
  </si>
  <si>
    <t>CRI</t>
  </si>
  <si>
    <t xml:space="preserve">BRAZILIAN SECURITIES CIA SECURITIZAÇÃO </t>
  </si>
  <si>
    <t>CRI2010-040</t>
  </si>
  <si>
    <t>CRI2011-001</t>
  </si>
  <si>
    <t>GAIA SECURITIZADORA</t>
  </si>
  <si>
    <t>CRI2010-045</t>
  </si>
  <si>
    <t>CRI2010-039</t>
  </si>
  <si>
    <t>CRI2010-032</t>
  </si>
  <si>
    <t>CRI2010-036</t>
  </si>
  <si>
    <t>CRI2010-035</t>
  </si>
  <si>
    <t>CRI2010-034</t>
  </si>
  <si>
    <t>CRI2010-033</t>
  </si>
  <si>
    <t>CRI2010-044</t>
  </si>
  <si>
    <t>CRI2010-043</t>
  </si>
  <si>
    <t>CRI2010-042</t>
  </si>
  <si>
    <t>PDG COMPANHIA SECURITIZADORA</t>
  </si>
  <si>
    <t>CRI2010-031</t>
  </si>
  <si>
    <t>CRI2010-030</t>
  </si>
  <si>
    <t>CRI2010-029</t>
  </si>
  <si>
    <t>CRI2010-028</t>
  </si>
  <si>
    <t>CRI2010-027</t>
  </si>
  <si>
    <t>CRI2010-023</t>
  </si>
  <si>
    <t>CRI2010-038</t>
  </si>
  <si>
    <t xml:space="preserve">GAIA SECURITIZADORA </t>
  </si>
  <si>
    <t>CRI2010-037</t>
  </si>
  <si>
    <t>CRI2010-025</t>
  </si>
  <si>
    <t>CRI2010-024</t>
  </si>
  <si>
    <t>CRI2010-021</t>
  </si>
  <si>
    <t>CRI2010-022</t>
  </si>
  <si>
    <t>CRI2009-044</t>
  </si>
  <si>
    <t>CRI2009-043</t>
  </si>
  <si>
    <t>CRI2010-026</t>
  </si>
  <si>
    <t xml:space="preserve">RB CAPITAL SECURITIZADORA </t>
  </si>
  <si>
    <t>CRI2010-019</t>
  </si>
  <si>
    <t>CRI2010-018</t>
  </si>
  <si>
    <t>CRI2010-017</t>
  </si>
  <si>
    <t>CRI2010-016</t>
  </si>
  <si>
    <t>CRI2010-015</t>
  </si>
  <si>
    <t>CRI2010-014</t>
  </si>
  <si>
    <t>CRI2010-013</t>
  </si>
  <si>
    <t>CRI2010-012</t>
  </si>
  <si>
    <t>CRI2010-011</t>
  </si>
  <si>
    <t>CRI2010-010</t>
  </si>
  <si>
    <t>CRI2010-009</t>
  </si>
  <si>
    <t>CRI2010-008</t>
  </si>
  <si>
    <t>CRI2010-007</t>
  </si>
  <si>
    <t>CRI2010-006</t>
  </si>
  <si>
    <t>CRI2010-005</t>
  </si>
  <si>
    <t>CRI2010-004</t>
  </si>
  <si>
    <t>CRI2010-003</t>
  </si>
  <si>
    <t>CRI2010-002</t>
  </si>
  <si>
    <t>CRI2010-001</t>
  </si>
  <si>
    <t>CRI2009-040</t>
  </si>
  <si>
    <t>CRI2009-039</t>
  </si>
  <si>
    <t>CRI2009-033</t>
  </si>
  <si>
    <t>CRI2010-020</t>
  </si>
  <si>
    <t xml:space="preserve">PÁTRIA COMPANHIA SECURITIZADORA DE CRÉDITOS IMOBILIÁRIOS </t>
  </si>
  <si>
    <t>CRI2009-035</t>
  </si>
  <si>
    <t>CRI2009-036</t>
  </si>
  <si>
    <t>CRI2009-037</t>
  </si>
  <si>
    <t>CRI2009-032</t>
  </si>
  <si>
    <t xml:space="preserve">AETATIS SECURITIZADORA </t>
  </si>
  <si>
    <t>CRI2009-031</t>
  </si>
  <si>
    <t>CRI2009-030</t>
  </si>
  <si>
    <t>CRI2009-038</t>
  </si>
  <si>
    <t>CRI2009-025</t>
  </si>
  <si>
    <t>CRI/2009-024</t>
  </si>
  <si>
    <t>CRI2009-023</t>
  </si>
  <si>
    <t>CRI2009-026</t>
  </si>
  <si>
    <t xml:space="preserve">RB CAPITAL SECURITIZADORA RESIDENCIAL </t>
  </si>
  <si>
    <t>CRI2009-027</t>
  </si>
  <si>
    <t>CRI2009-028</t>
  </si>
  <si>
    <t>CRI2009-034</t>
  </si>
  <si>
    <t>CRI2009-022</t>
  </si>
  <si>
    <t>CRI2009-018</t>
  </si>
  <si>
    <t>CRI2009-019</t>
  </si>
  <si>
    <t>CRI2009-020</t>
  </si>
  <si>
    <t>CRI2009-029</t>
  </si>
  <si>
    <t xml:space="preserve">BETA SECURITIZADORA </t>
  </si>
  <si>
    <t>CRI2009-017</t>
  </si>
  <si>
    <t xml:space="preserve">ALTERE SECURITIZADORA </t>
  </si>
  <si>
    <t>CRI2009-011</t>
  </si>
  <si>
    <t>CRI2009-012</t>
  </si>
  <si>
    <t>CRI2009-014</t>
  </si>
  <si>
    <t>CRI2009-013</t>
  </si>
  <si>
    <t>CRI2009-015</t>
  </si>
  <si>
    <t>CRI2009-010</t>
  </si>
  <si>
    <t>CRI2009-002</t>
  </si>
  <si>
    <t xml:space="preserve">SAFRA COMPANHIA SECURITIZADORA DE CREDITOS IMOBILIARIOS </t>
  </si>
  <si>
    <t>CRI2009-003</t>
  </si>
  <si>
    <t>CRI2009-004</t>
  </si>
  <si>
    <t>CRI2009-005</t>
  </si>
  <si>
    <t>CRI2009-006</t>
  </si>
  <si>
    <t>CRI2009-007</t>
  </si>
  <si>
    <t>CRI2009-001</t>
  </si>
  <si>
    <t>CRI2009-021</t>
  </si>
  <si>
    <t>CRI2009-016</t>
  </si>
  <si>
    <t xml:space="preserve">BRC SECURITIZADORA </t>
  </si>
  <si>
    <t>CRI2008-024</t>
  </si>
  <si>
    <t>CRI2008-023</t>
  </si>
  <si>
    <t>CRI2008-026</t>
  </si>
  <si>
    <t>CRI2009-008</t>
  </si>
  <si>
    <t xml:space="preserve">CIBRASEC CIA BRASILEIRA DE SECURITIZAÇÃO </t>
  </si>
  <si>
    <t>CRI2008-022</t>
  </si>
  <si>
    <t>CRI2008-021</t>
  </si>
  <si>
    <t>CRI2008-025</t>
  </si>
  <si>
    <t>CRI2008-020</t>
  </si>
  <si>
    <t>CRI2008-019</t>
  </si>
  <si>
    <t>CRI2008-015</t>
  </si>
  <si>
    <t>CRI2008-016</t>
  </si>
  <si>
    <t>CRI2008-010</t>
  </si>
  <si>
    <t>CRI2008-011</t>
  </si>
  <si>
    <t>CRI2008-002</t>
  </si>
  <si>
    <t>CRI2008-003</t>
  </si>
  <si>
    <t>CRI2008-017</t>
  </si>
  <si>
    <t>CRI2008-013</t>
  </si>
  <si>
    <t>CRI2008-014</t>
  </si>
  <si>
    <t>CRI2008-005</t>
  </si>
  <si>
    <t>CRI2008-012</t>
  </si>
  <si>
    <t>CRI2008-007</t>
  </si>
  <si>
    <t>CRI2008-006</t>
  </si>
  <si>
    <t>CRI2008-004</t>
  </si>
  <si>
    <t xml:space="preserve">WTORRE PIC SEC DE CRÉDITOS IMOBILIARIOS </t>
  </si>
  <si>
    <t>CRI2008-009</t>
  </si>
  <si>
    <t>CRI2008-001</t>
  </si>
  <si>
    <t>CRI2007-028</t>
  </si>
  <si>
    <t>CRI2008-008</t>
  </si>
  <si>
    <t>CRI2007/030</t>
  </si>
  <si>
    <t>CRI2007/029</t>
  </si>
  <si>
    <t>CRI2007-026</t>
  </si>
  <si>
    <t>CRI2007-021</t>
  </si>
  <si>
    <t>CRI2007-025</t>
  </si>
  <si>
    <t>CRI2007-022</t>
  </si>
  <si>
    <t>CRI2007-023</t>
  </si>
  <si>
    <t>CRI2007/024</t>
  </si>
  <si>
    <t>CRI2007/017</t>
  </si>
  <si>
    <t>CRI2007/018</t>
  </si>
  <si>
    <t>CRI2007/015</t>
  </si>
  <si>
    <t>CRI2007/016</t>
  </si>
  <si>
    <t>CRI2007/019</t>
  </si>
  <si>
    <t>CRI2007/012</t>
  </si>
  <si>
    <t>CRI2007/009</t>
  </si>
  <si>
    <t>CRI2007/010</t>
  </si>
  <si>
    <t>CRI2007/013</t>
  </si>
  <si>
    <t>CRI2007/003</t>
  </si>
  <si>
    <t>CRI2007/004</t>
  </si>
  <si>
    <t>CRI2007/020</t>
  </si>
  <si>
    <t>RIO BRAVO CRÉDITO CIA DE SECURITIZAÇÃO</t>
  </si>
  <si>
    <t>CRI2007/001</t>
  </si>
  <si>
    <t>CRI2007/002</t>
  </si>
  <si>
    <t>CRI2006/057</t>
  </si>
  <si>
    <t>CRI2007005</t>
  </si>
  <si>
    <t>CRI2007/006</t>
  </si>
  <si>
    <t>CRI2006/055</t>
  </si>
  <si>
    <t>CRI2006/056</t>
  </si>
  <si>
    <t>CRI2007/014</t>
  </si>
  <si>
    <t>CRI2006/054</t>
  </si>
  <si>
    <t>CRI2006/022</t>
  </si>
  <si>
    <t>CRI2006/023</t>
  </si>
  <si>
    <t>CRI2007/011</t>
  </si>
  <si>
    <t>RIO BRAVO CRED CIA DE SECURITIZAÇÃO</t>
  </si>
  <si>
    <t>CRI2006/050</t>
  </si>
  <si>
    <t>CRI2006/051</t>
  </si>
  <si>
    <t>CRI2006/046</t>
  </si>
  <si>
    <t>CRI2006/049</t>
  </si>
  <si>
    <t>CRI2006/030</t>
  </si>
  <si>
    <t>CRI2006/031</t>
  </si>
  <si>
    <t>CRI2006/041</t>
  </si>
  <si>
    <t>CRI2006/042</t>
  </si>
  <si>
    <t>CRI2006/039</t>
  </si>
  <si>
    <t>CRI2006/044</t>
  </si>
  <si>
    <t>CRI2006/047</t>
  </si>
  <si>
    <t xml:space="preserve">XX DE NOVEMBRO SEC DE CRED IMOB SA </t>
  </si>
  <si>
    <t>CRI2006/035</t>
  </si>
  <si>
    <t>CRI2006/026</t>
  </si>
  <si>
    <t>CRI2006/024</t>
  </si>
  <si>
    <t>CRI2006/038</t>
  </si>
  <si>
    <t xml:space="preserve">ÁQUILLA SECURITIZADORA SA </t>
  </si>
  <si>
    <t xml:space="preserve">MATONE SECURITIZADORA S/A </t>
  </si>
  <si>
    <t xml:space="preserve">RIO BRAVO CRÉDITO CIA DE SECURITIZAÇÃO </t>
  </si>
  <si>
    <t xml:space="preserve">VISION SECURITIZADORA </t>
  </si>
  <si>
    <t>RB CAPITAL SECURITIZADORA</t>
  </si>
  <si>
    <t>CIBRASEC COMPANHIA BRASILEIRA DE SECURITIZAÇÃO</t>
  </si>
  <si>
    <t>HABITASEC SECURITIZADORA</t>
  </si>
  <si>
    <t>BRC SECURITIZADORA</t>
  </si>
  <si>
    <t>Valor Registrado (R$ milhões)</t>
  </si>
  <si>
    <t>RFD2011/001</t>
  </si>
  <si>
    <t>FIDC</t>
  </si>
  <si>
    <t>FIDC PLURAL CAPITAL FORNECEDORES PETROBRAS</t>
  </si>
  <si>
    <t>RFD2010/041</t>
  </si>
  <si>
    <t>BMG FIDC ABERTO CRÉDITO CONSIGNADO - RPPS</t>
  </si>
  <si>
    <t>RFD2010/040</t>
  </si>
  <si>
    <t>CHEMICAL VI - FIDC - INDÚSTRIA PETROQUÍMICA</t>
  </si>
  <si>
    <t>RFD2010/039</t>
  </si>
  <si>
    <t>RFD2010/038</t>
  </si>
  <si>
    <t>FIDC FINANCEIROS CREDIPAR MAIS</t>
  </si>
  <si>
    <t>RFD2010/037</t>
  </si>
  <si>
    <t xml:space="preserve">FIDC BANCO GMAC - FINANCIAMENTO A CONCESSIONÁRIAS </t>
  </si>
  <si>
    <t>RFD2010/036</t>
  </si>
  <si>
    <t>FIDC LOJAS RENNER</t>
  </si>
  <si>
    <t>RFD2010/035</t>
  </si>
  <si>
    <t>VINCI CRÉDITO E DESENVOLVIMENTO I - FIDC</t>
  </si>
  <si>
    <t>RFD2010/034</t>
  </si>
  <si>
    <t>RFD2010/033</t>
  </si>
  <si>
    <t>FIDC MULTISETORIAL BVA MASTER III</t>
  </si>
  <si>
    <t>RFD2010/032</t>
  </si>
  <si>
    <t>GLOBEX FIDC - CRÉDITO MERCANTIL</t>
  </si>
  <si>
    <t>RFD2010/031</t>
  </si>
  <si>
    <t>FIDC MATONE VI</t>
  </si>
  <si>
    <t>RFD2010/030</t>
  </si>
  <si>
    <t xml:space="preserve">BMG FIDC - CRÉDITOS CONSIGNADOS VIII </t>
  </si>
  <si>
    <t>RFD2010/029</t>
  </si>
  <si>
    <t>RFD2010/028</t>
  </si>
  <si>
    <t xml:space="preserve">SUL INVEST FIDC - MULTISETORIAL </t>
  </si>
  <si>
    <t>RFD2010/027</t>
  </si>
  <si>
    <t>RFD2010/026</t>
  </si>
  <si>
    <t>RFD2010/025</t>
  </si>
  <si>
    <t>MULTI RECEBIVEIS II FIDC</t>
  </si>
  <si>
    <t>RFD2010/024</t>
  </si>
  <si>
    <t>BV FINANCEIRA FIDC IV</t>
  </si>
  <si>
    <t>RFD2010/023</t>
  </si>
  <si>
    <t>LEME MULTISETORIAL IPCA FIDC</t>
  </si>
  <si>
    <t>RFD2010/022</t>
  </si>
  <si>
    <t>PRASS FIDC</t>
  </si>
  <si>
    <t>RFD2010/021</t>
  </si>
  <si>
    <t>CRÉDITO UNIVERSITÁRIO FIDC</t>
  </si>
  <si>
    <t>RFD2010/020</t>
  </si>
  <si>
    <t xml:space="preserve">FIDC MULTISETORIAL SILVERADO MAXIMUM </t>
  </si>
  <si>
    <t>RFD2010/019</t>
  </si>
  <si>
    <t>RFD2010/018</t>
  </si>
  <si>
    <t>PREVTRUST 2.0 FIQFIDCPREVTRUST 2.0 FIQFIDC</t>
  </si>
  <si>
    <t>RFD2010/017</t>
  </si>
  <si>
    <t xml:space="preserve">CHEMICAL V - FIDC - INDÚSTRIA PETROQUÍMICA </t>
  </si>
  <si>
    <t>RFD2010/016</t>
  </si>
  <si>
    <t>RFD2010/015</t>
  </si>
  <si>
    <t>FIDC MULTISETORIAL BVA MASTER II</t>
  </si>
  <si>
    <t>RFD2010/014</t>
  </si>
  <si>
    <t>FIDC BICBANCO CRÉDITO CORPORATIVO</t>
  </si>
  <si>
    <t>RFD2010/013</t>
  </si>
  <si>
    <t>BONSUCESSO FIDC - CRÉDITO CONSIGNADO</t>
  </si>
  <si>
    <t>RFD2010/012</t>
  </si>
  <si>
    <t>FIDC DA CIA DE SANEAMENTO AMBIENTAL DO DISTRITO FEDERAL - CAESB</t>
  </si>
  <si>
    <t>RFD2010/011</t>
  </si>
  <si>
    <t>FIC FIDC SILVERADO TOTVM</t>
  </si>
  <si>
    <t>RFD2010/010</t>
  </si>
  <si>
    <t>RFD2010/009</t>
  </si>
  <si>
    <t>FIDC DA INDÚSTRIA EXODUS I</t>
  </si>
  <si>
    <t>RFD2010/008</t>
  </si>
  <si>
    <t xml:space="preserve">FIDC DA INDÚSTRIA EXODUS I </t>
  </si>
  <si>
    <t>RFD2010/007</t>
  </si>
  <si>
    <t>BBIF MASTER FIDC LP</t>
  </si>
  <si>
    <t>RFD2010/006</t>
  </si>
  <si>
    <t>IDEIASNET FIDC - RECEBÍVEIS COMERCIAIS E SERVIÇOS</t>
  </si>
  <si>
    <t>RFD2010/005</t>
  </si>
  <si>
    <t>COMANCHE CLEAN ENERGY FIDC MERCANTIS</t>
  </si>
  <si>
    <t>RFD2010/004</t>
  </si>
  <si>
    <t>WTD - FIDC NP PRECATÓRIOS ALIMENTÍCIOS FEDERAIS</t>
  </si>
  <si>
    <t>RFD2010/003</t>
  </si>
  <si>
    <t xml:space="preserve">FIDC CONSIGNADOS PORTFÓLIO II </t>
  </si>
  <si>
    <t>RFD2010/002</t>
  </si>
  <si>
    <t>FIDC MULTISETORIAL SILVERADO MAXIMUM</t>
  </si>
  <si>
    <t>RFD2010/001</t>
  </si>
  <si>
    <t>FIDC MERCANTIS MONSANTO</t>
  </si>
  <si>
    <t>RFD/2009/032</t>
  </si>
  <si>
    <t>FCM FIDC MERCANTIS E SERVIÇOS</t>
  </si>
  <si>
    <t>RFD/2009/031</t>
  </si>
  <si>
    <t>FIDC FORNECEDORES PETROBRAS - INDUSTRIAL E SERVIÇOS</t>
  </si>
  <si>
    <t>RFD2009/030</t>
  </si>
  <si>
    <t xml:space="preserve">FIDC BCSUL VERAX CRÉDITO CONSIGNADO II </t>
  </si>
  <si>
    <t>RFD2009/028</t>
  </si>
  <si>
    <t xml:space="preserve">OURINVEST FIDC FINANCEIROS - SUPPLIERCARD </t>
  </si>
  <si>
    <t>RFD2009/029</t>
  </si>
  <si>
    <t>FIDC FORNECEDORES DA PETROBRAS BR2 - INDUSTRIAL E SERVIÇOS</t>
  </si>
  <si>
    <t>RFD2009/026</t>
  </si>
  <si>
    <t>CRÉDITO CORPORATIVO BRASIL - FIDC</t>
  </si>
  <si>
    <t>RFD2009/027</t>
  </si>
  <si>
    <t>RFD2009/025</t>
  </si>
  <si>
    <t>BV FINANCEIRA - FIDC III</t>
  </si>
  <si>
    <t>RFD2009/024</t>
  </si>
  <si>
    <t xml:space="preserve">FIDC DA INDUSTRIA EXODUS III - BRZ </t>
  </si>
  <si>
    <t>RFD2009/023</t>
  </si>
  <si>
    <t xml:space="preserve">NSG FIDC FCVS </t>
  </si>
  <si>
    <t>RFD2009/021</t>
  </si>
  <si>
    <t>FIDC BANCO GMAC - FINANCIAMENTO A CONCESSIONÁRIAS</t>
  </si>
  <si>
    <t>RFD2009/022</t>
  </si>
  <si>
    <t>RFD2009/020</t>
  </si>
  <si>
    <t>QT IPCA FIDC JUROS REAL</t>
  </si>
  <si>
    <t>RFD2009/019</t>
  </si>
  <si>
    <t xml:space="preserve">MULTI RECEBIVEIS II FIDC </t>
  </si>
  <si>
    <t>RFD2009/018</t>
  </si>
  <si>
    <t>NIK I MULTICARTEIRA FIDC</t>
  </si>
  <si>
    <t>RFD2009/016</t>
  </si>
  <si>
    <t>RFD2009/017</t>
  </si>
  <si>
    <t>RFD2009/015</t>
  </si>
  <si>
    <t>FIDC - SETRANSP</t>
  </si>
  <si>
    <t>RFD2009/014</t>
  </si>
  <si>
    <t>FIDC CEEE IV-D</t>
  </si>
  <si>
    <t>RFD2009/012</t>
  </si>
  <si>
    <t>CHEMICAL IV - FIDC - INDÚSTRIA PETROQUÍMICA</t>
  </si>
  <si>
    <t>RFD2009/013</t>
  </si>
  <si>
    <t>RFD2009/010</t>
  </si>
  <si>
    <t>DB MASTER FIDC NP DE PRECATORIOS FEDERAIS</t>
  </si>
  <si>
    <t>RFD2009/011</t>
  </si>
  <si>
    <t>RFD2009/009</t>
  </si>
  <si>
    <t>COBRA FIDC COMERCIAIS II</t>
  </si>
  <si>
    <t>RFD2009/008</t>
  </si>
  <si>
    <t>FIDC NÃO PADRONIZADOS MULTISEGMENTOS CREDITSTORE</t>
  </si>
  <si>
    <t>RFD2009/007</t>
  </si>
  <si>
    <t>VERAX IAA FIDC NP</t>
  </si>
  <si>
    <t>RFD2009/005</t>
  </si>
  <si>
    <t>FIDC CEEE V-GT</t>
  </si>
  <si>
    <t>RFD2009/006</t>
  </si>
  <si>
    <t xml:space="preserve">FIDC MULTISETORIAL LEGO LP </t>
  </si>
  <si>
    <t>RFD2009/004</t>
  </si>
  <si>
    <t>FIDC NP SILVERADO OUTLIER</t>
  </si>
  <si>
    <t>RFD2009/003</t>
  </si>
  <si>
    <t xml:space="preserve">PROXSERVICE FIDC MULTISEGMENTOS </t>
  </si>
  <si>
    <t>RFD2009/002</t>
  </si>
  <si>
    <t>ENNERGHY FIDC NP - CRÉDITOS JUDICIAIS CONTRA ELETROBRÁS</t>
  </si>
  <si>
    <t>RFD2009/001</t>
  </si>
  <si>
    <t>TRENDBANK MULTICREDIT - FIDC</t>
  </si>
  <si>
    <t>RFD2008/075</t>
  </si>
  <si>
    <t>BMA FIDC MULTISETORIAL</t>
  </si>
  <si>
    <t>RFD2008/073</t>
  </si>
  <si>
    <t>DB MASTER FIDC NP DE PRECATÓRIOS FEDERAIS</t>
  </si>
  <si>
    <t>RFD2008/074</t>
  </si>
  <si>
    <t>FIDC ENERGISA 2008</t>
  </si>
  <si>
    <t>RFD2008/072</t>
  </si>
  <si>
    <t>ITAPEVA II MULTICARTEIRA FIDC NÃO-PADRONIZADOS</t>
  </si>
  <si>
    <t>RFD2008/071</t>
  </si>
  <si>
    <t>IDEAL EDUCAÇÃO FIDC</t>
  </si>
  <si>
    <t>RFD2008/070</t>
  </si>
  <si>
    <t xml:space="preserve">UNION NATIONAL FIDC FINANCEIROS E MERCANTIS </t>
  </si>
  <si>
    <t>RFD2008/069</t>
  </si>
  <si>
    <t>FIDC SABEMI FINANCEIRO II</t>
  </si>
  <si>
    <t>RFD2008/068 E RFD2008/067</t>
  </si>
  <si>
    <t>RFD2008/066</t>
  </si>
  <si>
    <t xml:space="preserve">FIDC DA INDUSTRIA EXODUS II </t>
  </si>
  <si>
    <t>RFD2008/065</t>
  </si>
  <si>
    <t>RFD2008/063 E RFD2008/064</t>
  </si>
  <si>
    <t>FIDC NÃO-PADRONIZADOS PRECATÓRIOS FEDERAIS DB II</t>
  </si>
  <si>
    <t>RFD2008/062</t>
  </si>
  <si>
    <t>RFD2008/061</t>
  </si>
  <si>
    <t>FIDC MULTISETORIAL MACRO FUND LP</t>
  </si>
  <si>
    <t>RFD2008/060</t>
  </si>
  <si>
    <t>FIDC MERCANTIS AGRO MS</t>
  </si>
  <si>
    <t>RFD2008/059</t>
  </si>
  <si>
    <t>MAXCRED II CRÉDITO CONSIGNADO - FIDC</t>
  </si>
  <si>
    <t>RFD2008/058</t>
  </si>
  <si>
    <t>RFD2008/057</t>
  </si>
  <si>
    <t>FIDC FINANCEIROS CREDIPAR I</t>
  </si>
  <si>
    <t>RFD2008/056</t>
  </si>
  <si>
    <t>UNION NATIONAL FIDC FINANCEIROS E MERCANTIS</t>
  </si>
  <si>
    <t>RFD2008/055</t>
  </si>
  <si>
    <t>FIDC NP OBRAS CIVIS DE BH</t>
  </si>
  <si>
    <t>RFD2008/053 E RFD2008/054</t>
  </si>
  <si>
    <t>PETRA MERCANTIL I FICFIDC</t>
  </si>
  <si>
    <t>RFD2008/052</t>
  </si>
  <si>
    <t>FIDC MERCANTIL DO BRASIL FINANCEIRA - VEÍCULOS I</t>
  </si>
  <si>
    <t>RFD2008/051</t>
  </si>
  <si>
    <t>FIDC MERCANTIS ATHOS FARMA - DISTRIBUIÇÃO FARMACÊUTICA</t>
  </si>
  <si>
    <t>RFD2008/050</t>
  </si>
  <si>
    <t>Z1+ FIDC FINANCEIROS E MERCANTIS</t>
  </si>
  <si>
    <t>RFD2008/048 E RFD2008/049</t>
  </si>
  <si>
    <t>FIDC NP - PRECATÓRIO FEDERAL 4870-1</t>
  </si>
  <si>
    <t>RFD2008/046 E RFD2008/047</t>
  </si>
  <si>
    <t xml:space="preserve">MENDES JUNIOR </t>
  </si>
  <si>
    <t>RFD2008/045</t>
  </si>
  <si>
    <t xml:space="preserve">GREGORIUS FIDC </t>
  </si>
  <si>
    <t>RFD2008/044</t>
  </si>
  <si>
    <t>RFD2008/043</t>
  </si>
  <si>
    <t>CSHG MULTICARTEIRA FIDC NP</t>
  </si>
  <si>
    <t>RFD2008/040</t>
  </si>
  <si>
    <t>QUATÁ FIDC MULTISETORIAL</t>
  </si>
  <si>
    <t>RFD2008/039</t>
  </si>
  <si>
    <t>BANIF FIDC AGRO I</t>
  </si>
  <si>
    <t>RFD2008/037</t>
  </si>
  <si>
    <t xml:space="preserve">VISION BRAZIL FIDC AGRO </t>
  </si>
  <si>
    <t>RFD2008/036</t>
  </si>
  <si>
    <t xml:space="preserve">RURAL FIDC - EMPRÉSTIMOS CONSIGNADOS </t>
  </si>
  <si>
    <t>RFD2008/035</t>
  </si>
  <si>
    <t>FIDC INTERMEDIUM CREDITOS CONSIGNADOS</t>
  </si>
  <si>
    <t>RFD2008/034</t>
  </si>
  <si>
    <t>FIDC PAULISTA - VEÍCULOS II</t>
  </si>
  <si>
    <t>RFD2008/033</t>
  </si>
  <si>
    <t>FIDC MULTISETORIAL SM LP</t>
  </si>
  <si>
    <t>RFD2008/032</t>
  </si>
  <si>
    <t>DAYCOVAL VEÍCULOS FIDC</t>
  </si>
  <si>
    <t>RFD2008/031</t>
  </si>
  <si>
    <t>FIC FIDC UBS PACTUAL RECEBÍVEIS III</t>
  </si>
  <si>
    <t>RFD2008/030</t>
  </si>
  <si>
    <t>FIDC - DEUTSCHE BANK-BER CAPITAL AGRONEGÓCIOS</t>
  </si>
  <si>
    <t>RFD2008/029</t>
  </si>
  <si>
    <t>FIDC DA INDÚSTRIA EXODUS III - BRZ</t>
  </si>
  <si>
    <t>RFD2008/028</t>
  </si>
  <si>
    <t>FIDC BICBANCO SAÚDE GARANTIDA</t>
  </si>
  <si>
    <t>RFD2008/027</t>
  </si>
  <si>
    <t>FIDC MULTISETORIAL DELTA LP</t>
  </si>
  <si>
    <t>RFD2008/026</t>
  </si>
  <si>
    <t>IDEAL EDUCAÇÃO FIDC NP</t>
  </si>
  <si>
    <t>RFD2008/025</t>
  </si>
  <si>
    <t>BMC FIDC CRÉDITO CONSIGNADO INSS</t>
  </si>
  <si>
    <t>RFD2008/024</t>
  </si>
  <si>
    <t>FIDC MULTISETORIAL DANIELE LP</t>
  </si>
  <si>
    <t>RFD2008/023</t>
  </si>
  <si>
    <t>BANCOOB FIDC FINANCEIROS</t>
  </si>
  <si>
    <t>RFD2008/022</t>
  </si>
  <si>
    <t>RFD2008/021</t>
  </si>
  <si>
    <t>FIDC BGN - LIFE - CRÉDITO CONSIGNADO</t>
  </si>
  <si>
    <t>RFD2008/020</t>
  </si>
  <si>
    <t>FIDC CONSIGNADOS PORTFOLIO I</t>
  </si>
  <si>
    <t>RFD2008/019</t>
  </si>
  <si>
    <t>FIDC NP FCVS</t>
  </si>
  <si>
    <t>RFD2008/018 E RFD2008/017</t>
  </si>
  <si>
    <t>BVA FIDC - CRÉDITO FINANCEIRO CORPORATIVO</t>
  </si>
  <si>
    <t>RFD2008/015 E RFD2008/016</t>
  </si>
  <si>
    <t>FIDC NÃO-PADRONIZADOS PRECATÓRIOS FEDERAIS DB 1</t>
  </si>
  <si>
    <t>RFD2008/014</t>
  </si>
  <si>
    <t xml:space="preserve">FIDC MULTISETORIAL PROSPECTA LP </t>
  </si>
  <si>
    <t>RFD2008/013</t>
  </si>
  <si>
    <t>MAXCRED FIDC</t>
  </si>
  <si>
    <t>RFD2008/012</t>
  </si>
  <si>
    <t>BMG FIDC CONSIGNADOS PÚBLICOS VII</t>
  </si>
  <si>
    <t>RFD2008/010 E RFD2008/011</t>
  </si>
  <si>
    <t>CHEMICAL III - FIDC - INDÚSTRIA PETROQUÍMICA</t>
  </si>
  <si>
    <t>RFD2008/009</t>
  </si>
  <si>
    <t>GRUPO BRASIL FIDC DO SEGMENTO INDUSTRIAL</t>
  </si>
  <si>
    <t>RFD2008/008</t>
  </si>
  <si>
    <t xml:space="preserve">FIDC OMNI VEICULOS - V </t>
  </si>
  <si>
    <t>RFD2008/007</t>
  </si>
  <si>
    <t>FIDC BICBANCO CRÉDITO CONSIGNADO</t>
  </si>
  <si>
    <t>RFD2008/006</t>
  </si>
  <si>
    <t>RFD2008/004</t>
  </si>
  <si>
    <t>FIDC ÁSIA LP</t>
  </si>
  <si>
    <t>RFD2008/003</t>
  </si>
  <si>
    <t>FIDC MULTISETORIAL RADICE LP</t>
  </si>
  <si>
    <t>RFD2008/002</t>
  </si>
  <si>
    <t>RFD2008/001</t>
  </si>
  <si>
    <t>BANIF FIDC MULTISEGMENTOS</t>
  </si>
  <si>
    <t>RFD2007/070</t>
  </si>
  <si>
    <t xml:space="preserve">CONCORDIA FIDC </t>
  </si>
  <si>
    <t>RFD2007/069</t>
  </si>
  <si>
    <t>FIDC CEEE III-GT</t>
  </si>
  <si>
    <t>RFD2007/068</t>
  </si>
  <si>
    <t>FIDC MULTISETORIAL MILLIGAN LP</t>
  </si>
  <si>
    <t>RFD2007/067</t>
  </si>
  <si>
    <t>FIDC ENERGISA</t>
  </si>
  <si>
    <t>RFD2007/066</t>
  </si>
  <si>
    <t>BMG FIDC - CRÉDITOS CONSIGNADOS VI</t>
  </si>
  <si>
    <t>RFD2007/065</t>
  </si>
  <si>
    <t>CELESC I - FIDC MERCANTIS</t>
  </si>
  <si>
    <t>RFD2007/064</t>
  </si>
  <si>
    <t>FIDC MULTISETORIAL EMPRESARIAL LP</t>
  </si>
  <si>
    <t>RFD2007/062</t>
  </si>
  <si>
    <t>MULTI RECEBÍVEIS II FIDC</t>
  </si>
  <si>
    <t>RFD2007/063</t>
  </si>
  <si>
    <t>TEUTO - FIDC COMERCIAIS</t>
  </si>
  <si>
    <t>RFD2007/061</t>
  </si>
  <si>
    <t>FIDC TRADEMAX PETROQUÍMICO</t>
  </si>
  <si>
    <t>RFD2007/060</t>
  </si>
  <si>
    <t>MSQUARE MULTICARTEIRA FIDC NÃO-PADRONIZADOS</t>
  </si>
  <si>
    <t>RFD2007/059</t>
  </si>
  <si>
    <t>RECOVERY DO BRASIL FIDC NÃO PADRONIZADO MULTISETORIAL</t>
  </si>
  <si>
    <t>RFD2007/057 E RFD2007/058</t>
  </si>
  <si>
    <t>TRENDBANK FOMENTO FIDC - CREDITMIX</t>
  </si>
  <si>
    <t>RFD2007/056</t>
  </si>
  <si>
    <t>RFD2007/055</t>
  </si>
  <si>
    <t xml:space="preserve">V1 FIDC AGRO </t>
  </si>
  <si>
    <t>RFD2007/054</t>
  </si>
  <si>
    <t>FIDC OMNI VEÍCULOS - III</t>
  </si>
  <si>
    <t>RFD2007/053</t>
  </si>
  <si>
    <t>PÃO DE AÇÚCAR FIDC</t>
  </si>
  <si>
    <t>RFD2007/052</t>
  </si>
  <si>
    <t>MPD KC FICD IMOBILIÁRIOS</t>
  </si>
  <si>
    <t>RFD2007/051</t>
  </si>
  <si>
    <t>FIDC MULTISETORIAL VALECRED LP</t>
  </si>
  <si>
    <t>RFD2007/050</t>
  </si>
  <si>
    <t>FIDC MULTISETORIAL ODYSSEY CREDITÓRIO LP</t>
  </si>
  <si>
    <t>RFD2007/047</t>
  </si>
  <si>
    <t>FIDC MULTISETORIAL PROSPECTA LP</t>
  </si>
  <si>
    <t>RFD/2007/048 E RFD2007/049</t>
  </si>
  <si>
    <t>FIDC BVA - CRÉDITO CONSIGNADO</t>
  </si>
  <si>
    <t>RFD2007/045 E RFD2007/046</t>
  </si>
  <si>
    <t>UNION NATIONAL AGRO+ FIDC FINANCEIROS AGROPECUÁRIOS</t>
  </si>
  <si>
    <t>RFD2007/044</t>
  </si>
  <si>
    <t>FIDC BRAZIL PLUS - MULTISEGMENTOS</t>
  </si>
  <si>
    <t>RFD2007/043</t>
  </si>
  <si>
    <t>FIDC SEPROSP SERVIÇOS</t>
  </si>
  <si>
    <t>RFD2007/042</t>
  </si>
  <si>
    <t xml:space="preserve">FIDC MULTISETORIAL EMPRESARIAL LP </t>
  </si>
  <si>
    <t>RFD2007/041</t>
  </si>
  <si>
    <t>MULTI RECEBÍVEIS FIDC</t>
  </si>
  <si>
    <t>RFD2007/040</t>
  </si>
  <si>
    <t>RFD2007/039</t>
  </si>
  <si>
    <t>FIDC TRENDBANK BANCO DE FOMENTO - MULTISETORIAL</t>
  </si>
  <si>
    <t>RFD2007/038</t>
  </si>
  <si>
    <t>FIDC NÃO-PADRONIZADOS TRATEX PRECATÓRIO I</t>
  </si>
  <si>
    <t>RFD2007/037</t>
  </si>
  <si>
    <t>CARVAL MASTER FIDC MULTICARTEIRA - NÃO PADRONIZADO</t>
  </si>
  <si>
    <t>RFD/2007/036</t>
  </si>
  <si>
    <t>FIDC MULTICARTEIRA - NÃO PADRONIZADO - CAMPOS</t>
  </si>
  <si>
    <t>RFD2007/034 E RFD2007/035</t>
  </si>
  <si>
    <t>FIDC PANAMERICANO VEÍCULOS I</t>
  </si>
  <si>
    <t>RFD2007/032</t>
  </si>
  <si>
    <t>MÁXIMA FIDC - CRÉDITO CONSIGNADO I</t>
  </si>
  <si>
    <t>RFD2007/033</t>
  </si>
  <si>
    <t>FIDC OMNI VEÍCULOS - V</t>
  </si>
  <si>
    <t>RFD2007/031</t>
  </si>
  <si>
    <t>FIDC CESP IV</t>
  </si>
  <si>
    <t>RFD2007/030</t>
  </si>
  <si>
    <t>FIDC PAULISTA - VEÍCULOS</t>
  </si>
  <si>
    <t>RFD2007/029</t>
  </si>
  <si>
    <t>BRASIL FIDC NP FCVS</t>
  </si>
  <si>
    <t>RFD2007/028</t>
  </si>
  <si>
    <t>RFD2007/026</t>
  </si>
  <si>
    <t>FIDC EMAE- ENERGIA</t>
  </si>
  <si>
    <t>RFD2007/027</t>
  </si>
  <si>
    <t>FIDC LAVORO MULTICRÉDITO</t>
  </si>
  <si>
    <t>RFD2007/023</t>
  </si>
  <si>
    <t>INGRESSO FACIL FIDC - NOTAS PROMISSORIAS</t>
  </si>
  <si>
    <t>RFD2007/025</t>
  </si>
  <si>
    <t>RFD2007/024</t>
  </si>
  <si>
    <t>RFD2007/022</t>
  </si>
  <si>
    <t>RFD2007/021</t>
  </si>
  <si>
    <t>FIDC MULTISETORIAL JCP-SUL LP</t>
  </si>
  <si>
    <t>RFD2007/019</t>
  </si>
  <si>
    <t>FIDC MULTISETORIAL REDFACTOR LP</t>
  </si>
  <si>
    <t>RFD2007/020</t>
  </si>
  <si>
    <t>MAIASTRA - FIDC IMOBILIÁRIOS</t>
  </si>
  <si>
    <t>RFD2007/018</t>
  </si>
  <si>
    <t>FIDC INTERMEDIUM CRÉDITOS CONSIGNADOS</t>
  </si>
  <si>
    <t>RFD2007/017</t>
  </si>
  <si>
    <t>F MATONE IDC IV - EMPRÉSTIMOS CONSIGNADOS</t>
  </si>
  <si>
    <t>RFD2007/016</t>
  </si>
  <si>
    <t>FIDC MULTISETORIAL ESHER LP</t>
  </si>
  <si>
    <t>RFD2007/015</t>
  </si>
  <si>
    <t>OURINVEST FIDC FINANCEIROS - SUPPLIERCARD</t>
  </si>
  <si>
    <t>RFD2007/014</t>
  </si>
  <si>
    <t>FIDC PETROFLEX II</t>
  </si>
  <si>
    <t>RFD2007/013</t>
  </si>
  <si>
    <t>RFD2007/012</t>
  </si>
  <si>
    <t>FIDC BCSUL VERAX CRÉDITO CONSIGNADO II</t>
  </si>
  <si>
    <t>RFD2007/011</t>
  </si>
  <si>
    <t>FIDC MULTISETORIAL HOPE LP</t>
  </si>
  <si>
    <t>RFD2007/010</t>
  </si>
  <si>
    <t>FIDC PARANÁ BANCO II</t>
  </si>
  <si>
    <t>RFD2007/009</t>
  </si>
  <si>
    <t>FAMCRED FIDC MULTISETORIAL</t>
  </si>
  <si>
    <t>RFD2007/008</t>
  </si>
  <si>
    <t>FIDC MULTI RECEBÍVEIS COMERCIAIS, DE SERVIÇOS E INDUSTRIAIS</t>
  </si>
  <si>
    <t>RFD2007/006 E RFD2007/007</t>
  </si>
  <si>
    <t>RURAL FIDC - CRÉDITO FINANCEIRO CORPORATIVO I</t>
  </si>
  <si>
    <t>RFD2007/005</t>
  </si>
  <si>
    <t>FIDC SABEMI FINANCEIRO</t>
  </si>
  <si>
    <t>RFD2007/004</t>
  </si>
  <si>
    <t>FIDC MATONE EMPRÉSTIMOS CONSIGNADOS - SERVIDORES PÚBLICOS</t>
  </si>
  <si>
    <t>RFD2007/003</t>
  </si>
  <si>
    <t>FIDC OMNI VEÍCULOS - IV</t>
  </si>
  <si>
    <t>RFD2007/002</t>
  </si>
  <si>
    <t>FIDC COMPANHIA PAULISTA DE TRENS METROPOLITANOS - CPTM</t>
  </si>
  <si>
    <t>RFD2007/001</t>
  </si>
  <si>
    <t>CRÉDITO UNIVERSITÁRIO - FIDC</t>
  </si>
  <si>
    <t>FIDC PETRA FBH CRED SAÚDE</t>
  </si>
  <si>
    <t xml:space="preserve">BENFICA FIDC MULTISSETORIAL </t>
  </si>
  <si>
    <t>CAPITAL ANNEX FIDC MULTISSETORIAL</t>
  </si>
  <si>
    <t>MMX FIDC MULTISSETORIAL</t>
  </si>
  <si>
    <t xml:space="preserve">SL FIDC MULTISSETORIAL </t>
  </si>
  <si>
    <t>MIDCAP FIDC MULTISSETORIAL LP</t>
  </si>
  <si>
    <t>AL CREDIT FIDC MULTISSETORIAL</t>
  </si>
  <si>
    <t>DRACZ FIDC MULTISSETORIAL</t>
  </si>
  <si>
    <t xml:space="preserve">SOLDI IS FIDC MULTISETORIAL </t>
  </si>
  <si>
    <t>FIDC NP PEARL</t>
  </si>
  <si>
    <t>FIDC NP PRECATÓRIOS SELECIONADOS IV</t>
  </si>
  <si>
    <t>FIDC DA INDÚSTRIA EXODUS MASTER</t>
  </si>
  <si>
    <t>FIDC NÃO-PADRONIZADO PRECATORIOS SELECIONADOS III</t>
  </si>
  <si>
    <t>MULTI ASSET FIDC MULTISSETORIAL</t>
  </si>
  <si>
    <t>FIDC ABERTO - PSA FINANCE BRASIL I</t>
  </si>
  <si>
    <t>FIDC MULTISETORIAL PETRA - FOMENTO LP</t>
  </si>
  <si>
    <t>JAZZ FIDC MULTISSEGMENTOS</t>
  </si>
  <si>
    <t>BFC FIDC MULTISSETORIAL</t>
  </si>
  <si>
    <t>ATLANTA FIDC MULTISSETORIAL</t>
  </si>
  <si>
    <t>PRECATÓRIOS CPU - FIDC NP</t>
  </si>
  <si>
    <t>CLÁSSICO FIDC</t>
  </si>
  <si>
    <t>Não informado</t>
  </si>
  <si>
    <t xml:space="preserve">MINERVA FIDC - CRÉDITO MERCANTIL </t>
  </si>
  <si>
    <t>FIDC MULTISETORIAL PRIVATE NP</t>
  </si>
  <si>
    <t>CREDFIT FIDC MULTISETORIAL</t>
  </si>
  <si>
    <t>BS MASTER FIDC</t>
  </si>
  <si>
    <t>BS BTG PACTUAL FIDC</t>
  </si>
  <si>
    <t>FIDC MULTISETORIAL CRESCER LP</t>
  </si>
  <si>
    <t>ARCTURUS - FIDC MULTISEGMENTOS</t>
  </si>
  <si>
    <t xml:space="preserve">ATLÂNTICO FIDC - NP </t>
  </si>
  <si>
    <t>ALPHA FIDC MULTISSETORIAL</t>
  </si>
  <si>
    <t>NUNAVUT PRECATÓRIO FIDC NÃO-PADRONIZADOS</t>
  </si>
  <si>
    <t>FIDC SF - MULTISEGMENTOS</t>
  </si>
  <si>
    <t xml:space="preserve">PORTO FORTE FIDC MULTISSETORIAL </t>
  </si>
  <si>
    <t>BENFICA FIDC MULTISSETORIAL</t>
  </si>
  <si>
    <t>GWM FIDC MULTISSETORIAL</t>
  </si>
  <si>
    <t>SPREADSUL FIDC</t>
  </si>
  <si>
    <t>ASTRA CREDIT FIDC - NP</t>
  </si>
  <si>
    <t>CORPAL FIDC MULTISSETORIAL</t>
  </si>
  <si>
    <t>GRANCRED SP FIDC MULTISSETORIAL</t>
  </si>
  <si>
    <t>VERAX RPW MICROFINANÇAS FIDC ABERTO</t>
  </si>
  <si>
    <t xml:space="preserve">SIRIUS - FIDC MULTISEGMENTOS </t>
  </si>
  <si>
    <t>PATRIA CREDIT FIDC CONSIGNADOS</t>
  </si>
  <si>
    <t>BRASIL GOVERNMENT SENIOR DEBT FIDC NP</t>
  </si>
  <si>
    <t>FIDC ELTA MULTISETORIAL</t>
  </si>
  <si>
    <t>FIDC MULTISSETORIAL TRUST</t>
  </si>
  <si>
    <t>ANDRÔMEDA FIDC MULTISSETORIAL</t>
  </si>
  <si>
    <t>FIDC MULTISSETORIAL VALOR</t>
  </si>
  <si>
    <t>SOLDI FIDC MULTISSETORIAL</t>
  </si>
  <si>
    <t>BOTICÁRIO - FIDC</t>
  </si>
  <si>
    <t>VISÃO MULTIMERCADO FIDC</t>
  </si>
  <si>
    <t xml:space="preserve">FINEXIA TELECOM FIDC COMERCIAIS E DE SERVIÇOS </t>
  </si>
  <si>
    <t>SUL FINANCEIRA FIDC CDC LOJISTAS I</t>
  </si>
  <si>
    <t>FIDC F F - MULTISEGMENTOS</t>
  </si>
  <si>
    <t>FIDC F G - MULTISEGMENTOS</t>
  </si>
  <si>
    <t>FIDC F H - MULTISEGMENTOS</t>
  </si>
  <si>
    <t>FIDC F J - MULTISEGMENTOS</t>
  </si>
  <si>
    <t>FIDC F K - MULTISEGMENTOS</t>
  </si>
  <si>
    <t>ATLÂNTICO FIDC - NP</t>
  </si>
  <si>
    <t>FIC DISTRIBUIDORA DE PETRÓLEO FIDC MULTISETORIAL - NÃO PADRONIZADO</t>
  </si>
  <si>
    <t>RB CAPITAL FIDC NP MULTICARTEIRA</t>
  </si>
  <si>
    <t xml:space="preserve">FIDC MULTISETORIAL ASIA LP </t>
  </si>
  <si>
    <t>FIDC F A - MULTISEGMENTOS</t>
  </si>
  <si>
    <t>FIDC F B - MULTISEGMENTOS</t>
  </si>
  <si>
    <t>FIDC F C - MULTISEGMENTOS</t>
  </si>
  <si>
    <t>FIDC F D - MULTISEGMENTOS</t>
  </si>
  <si>
    <t>FIDC F E - MULTISEGMENTOS</t>
  </si>
  <si>
    <t>FIDC F II - MULTISEGMENTOS</t>
  </si>
  <si>
    <t>FIDC F III - MULTISEGMENTOS</t>
  </si>
  <si>
    <t>FIDC F IV - MULTISEGMENTOS</t>
  </si>
  <si>
    <t>FIDC F IX - MULTISEGMENTOS</t>
  </si>
  <si>
    <t>FIDC F V - MULTISEGMENTOS</t>
  </si>
  <si>
    <t>FIDC F VI - MULTISEGMENTOS</t>
  </si>
  <si>
    <t>FIDC F VII - MULTISEGMENTOS</t>
  </si>
  <si>
    <t>FIDC F VIII - MULTISEGMENTOS</t>
  </si>
  <si>
    <t>FIDC F X - MULTISEGMENTOS</t>
  </si>
  <si>
    <t>FIDC F XI - MULTISEGMENTOS</t>
  </si>
  <si>
    <t>FIDC F I - CRÉDITO CONSIGNADO</t>
  </si>
  <si>
    <t>FIDC NP - MULTICARTEIRA ASU I</t>
  </si>
  <si>
    <t>TRIBUTOS BH FIDC NP</t>
  </si>
  <si>
    <t>ALPHATRADE FIDC</t>
  </si>
  <si>
    <t>HPN FIDC MULTIMERCADO</t>
  </si>
  <si>
    <t>SIRIUS - FIDC MULTISEGMENTOS</t>
  </si>
  <si>
    <t>FIDC NÃO-PADRONIZADOS PCG-BRASIL MULTICARTEIRA</t>
  </si>
  <si>
    <t>FIDC NÃO-PADRONIZADOS PEARL</t>
  </si>
  <si>
    <t>QVT FDC NÃO-PADRONIZADOS MULTICARTEIRA</t>
  </si>
  <si>
    <t>BANCON I FIDC MULTISSETORIAL</t>
  </si>
  <si>
    <t xml:space="preserve">KOBOLD FIDC MERCANTIS </t>
  </si>
  <si>
    <t xml:space="preserve">FIDC SEPROSP SERVIÇOS II </t>
  </si>
  <si>
    <t>PORTO FORTE FIDC MULTISSETORIAL</t>
  </si>
  <si>
    <t>FIDC MULTISSETORIAL ELO</t>
  </si>
  <si>
    <t>ACCESS 1 FICFIDC NP</t>
  </si>
  <si>
    <t>OBOÉ MULTICRED FIDC</t>
  </si>
  <si>
    <t xml:space="preserve">NUNAVUT PRECATORIO FIDC NP </t>
  </si>
  <si>
    <t>MERCANTIL FIDC MULTISETORIAL</t>
  </si>
  <si>
    <t>FIDC MULTISSETORIAL GRANCRED</t>
  </si>
  <si>
    <t>FIDC MULTISETORIAL LEGO LP</t>
  </si>
  <si>
    <t xml:space="preserve">IDEAL EDUCACAO III- FIDC-NP </t>
  </si>
  <si>
    <t>CONCÓRDIA POLARIS FIDC</t>
  </si>
  <si>
    <t>TARGET FIDC MULTICRÉDITO</t>
  </si>
  <si>
    <t>ASTRÉIA FIDC-NP</t>
  </si>
  <si>
    <t>FIDC NP TRATEX PRECATORIO III</t>
  </si>
  <si>
    <t>AGRO BRASIL FIDC</t>
  </si>
  <si>
    <t>ACTAS FIDC MULTISETORIAL</t>
  </si>
  <si>
    <t>FIDC MULTISSETORIAL VERSAILLES</t>
  </si>
  <si>
    <t>FIDC NP MULTISEGMENTOS CREDITSTORE</t>
  </si>
  <si>
    <t>GLOBAL FIDC MULTISSETORIAL</t>
  </si>
  <si>
    <t>FIDC - RB MULTISEGMENTOS I</t>
  </si>
  <si>
    <t>FIDC NÃO-PADRONIZADOS PRECATÓRIOS ESTADUAIS I</t>
  </si>
  <si>
    <t>FIQ/FIDC SEM</t>
  </si>
  <si>
    <t>SUL INVEST FIDC MULTISETORIAL</t>
  </si>
  <si>
    <t>FIDC DA INDÚSTRIA EXODUS III - GP</t>
  </si>
  <si>
    <t>FIDC NP PRECATÓRIOS SELECIONADOS I</t>
  </si>
  <si>
    <t>FIDC CAPEMISA CRÉDITO PESSOAL</t>
  </si>
  <si>
    <t>DETOMASO FIDC MULTISSETORIAL</t>
  </si>
  <si>
    <t>FIDC CITI</t>
  </si>
  <si>
    <t>CRGD BZ FIDC NÃO-PADRONIZADOS</t>
  </si>
  <si>
    <t>ARGO - FIDC MULTISEGMENTOS - NÃO PADRONIZADO</t>
  </si>
  <si>
    <t>MERIDIANO - FIDC MULTISEGMENTOS - NÃO PADRONIZADO</t>
  </si>
  <si>
    <t>FIDC NÃO-PADRONIZADOS PRECATÓRIOS FEDERAIS I</t>
  </si>
  <si>
    <t>VIMEX FIDC MULTISEGMENTO NÃO PADRONIZADO</t>
  </si>
  <si>
    <t>BRAZIL NPLS FIDC NÃO-PADRONIZADOS</t>
  </si>
  <si>
    <t>FIDC NÃO-PADRONIZADOS TRATEX PRECATÓRIO II</t>
  </si>
  <si>
    <t>JEREZ FIDC NÃO-PADRONIZADOS MULTICARTEIRA</t>
  </si>
  <si>
    <t>GARDA FIDC NÃO-PADRONIZADOS MULTICARTEIRA</t>
  </si>
  <si>
    <t>FIDC NÃO-PADRONIZADOS DO SISTEMA PETROBRÁS</t>
  </si>
  <si>
    <t>JP MORGAN FIDC NÃO-PADRONIZADOS MULTICARTEIRA</t>
  </si>
  <si>
    <t>FIDC DA INDÚSTRIA EXODUS II</t>
  </si>
  <si>
    <t>FIDC MULTISSETORIAL EXICON I</t>
  </si>
  <si>
    <t xml:space="preserve">FIDC-NP PCG-BRASIL MULTICARTEIRA </t>
  </si>
  <si>
    <t>RB AUTO - FIDC</t>
  </si>
  <si>
    <t>FIDC HIPER</t>
  </si>
  <si>
    <t>MULTICRÉDITO EMPRESAS FIDC</t>
  </si>
  <si>
    <t>FIDC - DISTRIBUIDORA FIC PETRÓLEO</t>
  </si>
  <si>
    <t>FIDC RECEBÍVEIS MULTISEGMENTO</t>
  </si>
  <si>
    <t>MULTICRÉDITO I FIDC</t>
  </si>
  <si>
    <t>BV FINANCEIRA FIDC V - NP</t>
  </si>
  <si>
    <t>FIDC FORNECEDORES ODEBRECHT</t>
  </si>
  <si>
    <t>FIDC MULTISETORIAL R&amp;G - LP</t>
  </si>
  <si>
    <t>ALFA FIDC MULTISSETORIAL</t>
  </si>
  <si>
    <t>FIDC NP RECUPERARE</t>
  </si>
  <si>
    <t>FIDC MULTISETORIAL BVA MASTER</t>
  </si>
  <si>
    <t>FIDC POLICARD</t>
  </si>
  <si>
    <t>BARRA MANSA FIDC NP</t>
  </si>
  <si>
    <t>FUNDO DE INVESTIMENTO EM QUOTAS DE FIDC - SEM</t>
  </si>
  <si>
    <t>FIDC MULTISETORIAL SILVERADO OUTLIER</t>
  </si>
  <si>
    <t>PÃO DE AÇUCAR FIDC</t>
  </si>
  <si>
    <t>FIDC MULTISETORIAL RED FACTOR - LP</t>
  </si>
  <si>
    <t>NUTRIPLANT FIDC DO SEGMENTO AGROINDUSTRIAL</t>
  </si>
  <si>
    <t>GVI FIDC FINANCEIRO</t>
  </si>
  <si>
    <t>LOGÍSTICA FIDC NÃO PADRONIZADOS</t>
  </si>
  <si>
    <t>RC I FINANCIAL FIDC NP MULTIMERCADO</t>
  </si>
  <si>
    <t>GAFISA FIDC - CRÉDITO IMOBILIÁRIO</t>
  </si>
  <si>
    <t xml:space="preserve"> </t>
  </si>
  <si>
    <t>REM2011/001 e SEC2011/001</t>
  </si>
  <si>
    <t>REM2011/002</t>
  </si>
  <si>
    <t>REM2011/003</t>
  </si>
  <si>
    <t>REM2011/004</t>
  </si>
  <si>
    <t>REM2011/005 e SEC2011/002</t>
  </si>
  <si>
    <t>REM2011/006</t>
  </si>
  <si>
    <t>REM2011/007 e SEC2011/003</t>
  </si>
  <si>
    <t>REM2011/008</t>
  </si>
  <si>
    <t>REM2011/009</t>
  </si>
  <si>
    <t>MAGNESITA REFRATÁRIOS</t>
  </si>
  <si>
    <t>DIRECIONAL ENGENHARIA</t>
  </si>
  <si>
    <t>QGEP PARTICIPAÇÕES</t>
  </si>
  <si>
    <t>AUTOMETAL</t>
  </si>
  <si>
    <t>BRASIL BROKERS</t>
  </si>
  <si>
    <t>SONAE SIERRA</t>
  </si>
  <si>
    <t>AREZZO INDÚSTRIA E COMÉRCIO</t>
  </si>
  <si>
    <t>DEB2011/001</t>
  </si>
  <si>
    <t>WTORRE PROPERTIES</t>
  </si>
  <si>
    <t>COMPANHIA AGRÍCOLA USINA JACAREZINHO</t>
  </si>
  <si>
    <t>BRASOIL MANATI EXPLORAÇÃO PETROLÍFERA</t>
  </si>
  <si>
    <t>ALUSA ENGENHARIA</t>
  </si>
  <si>
    <t>YOKI ALIMENTOS</t>
  </si>
  <si>
    <t>VOTORANTIM CIMENTOS</t>
  </si>
  <si>
    <t xml:space="preserve">BRASIF </t>
  </si>
  <si>
    <t>P.O.A.S.P.E EMPREENDIMENTOS E PARTICIPAÇÕES</t>
  </si>
  <si>
    <t>VIARONDON CONCESSIONÁRIA DE RODOVIA</t>
  </si>
  <si>
    <t>REC LOG 31</t>
  </si>
  <si>
    <t>REC LOG 41</t>
  </si>
  <si>
    <t>REC LOG 51</t>
  </si>
  <si>
    <t>CRI2010-048</t>
  </si>
  <si>
    <t>CRI2010-047</t>
  </si>
  <si>
    <t>CRI2010-046</t>
  </si>
  <si>
    <t xml:space="preserve">PDG COMPANHIA SECURITIZADORA </t>
  </si>
  <si>
    <t>FIDC FINANCEIROS - PINE CRÉDITO PRIVADO</t>
  </si>
  <si>
    <t>RFD2011/002</t>
  </si>
  <si>
    <t xml:space="preserve">INTERNATIONAL MEAL COMPANY </t>
  </si>
  <si>
    <t>DEB2011/004</t>
  </si>
  <si>
    <t>DEB2011/003</t>
  </si>
  <si>
    <t>DEB2011/002</t>
  </si>
  <si>
    <t>DEB2011/006</t>
  </si>
  <si>
    <t>DEB2011/005</t>
  </si>
  <si>
    <t xml:space="preserve">IGUATEMI EMPRESA DE SHOPPING CENTERS </t>
  </si>
  <si>
    <t>DEB2011/008</t>
  </si>
  <si>
    <t>DEB2011/007</t>
  </si>
  <si>
    <t xml:space="preserve">EVEN CONSTRUTORA E INCORPORADORA </t>
  </si>
  <si>
    <t>CONC. DAS RODOVIAS AYRTON S. E CARVALHO P.</t>
  </si>
  <si>
    <t>MARFRIG ALIMENTOS</t>
  </si>
  <si>
    <t>CONCESSIONÁRIA SPMAR</t>
  </si>
  <si>
    <t>BROOKFIELD INCORPORAÇÕES</t>
  </si>
  <si>
    <t xml:space="preserve"> EMPRESA AMAZONENSE DE TRANSMISSÃO DE ENERGIA</t>
  </si>
  <si>
    <t>EMPRESA CATARINENSE DE TRANSMISSÃO DE ENERGIA</t>
  </si>
  <si>
    <t xml:space="preserve">EMPRESA NORTE DE TRANSMISSÃO DE ENERGIA </t>
  </si>
  <si>
    <t>CRI2011-007</t>
  </si>
  <si>
    <t>CRI2011-006</t>
  </si>
  <si>
    <t>CRI2011-010</t>
  </si>
  <si>
    <t>RFD2011/004</t>
  </si>
  <si>
    <t>RFD2011/003</t>
  </si>
  <si>
    <t>FIDC SCHAHIN - CRÉDITO CONSIGNADO</t>
  </si>
  <si>
    <t>FIDC ABERTO BCSUL VERAX CPP 450</t>
  </si>
  <si>
    <t>FÊNIX FIDC DO VAREJO</t>
  </si>
  <si>
    <t>FIDC LAVORO II</t>
  </si>
  <si>
    <t>MUDAR SPE MASTER EMPREENDIMENTOS IMOBILIÁRIOS</t>
  </si>
  <si>
    <t>IRACEMA TRANSMISSORA DE ENERGIA</t>
  </si>
  <si>
    <t>REM2011/010 e SEC2011/004</t>
  </si>
  <si>
    <t>Ano 2009</t>
  </si>
  <si>
    <t>AÇÕES - FOLLOW-ON</t>
  </si>
  <si>
    <t>REDE ENERGIA</t>
  </si>
  <si>
    <t>REGISTRO</t>
  </si>
  <si>
    <t>Tabela de Emissões Canceladas</t>
  </si>
  <si>
    <t>MMX MINERAÇÃO E METÁLICOS</t>
  </si>
  <si>
    <t>BV LEASING</t>
  </si>
  <si>
    <t>CITIBANK LEASING</t>
  </si>
  <si>
    <t>LOVINA PARTICIPAÇÕES S/A</t>
  </si>
  <si>
    <t>TERNA PARTICIPAÇÕES S/A</t>
  </si>
  <si>
    <t>MAGAZINE LUIZA</t>
  </si>
  <si>
    <t>GERDAU</t>
  </si>
  <si>
    <t>REM2011/012,  REM2011/013 e SEC2011/006</t>
  </si>
  <si>
    <t>REM2011/011 e SEC2011/005</t>
  </si>
  <si>
    <t>REM2011/014  e  SEC2011/007</t>
  </si>
  <si>
    <t>ALL - AMÉRICA LATINA LOGÍSTICA</t>
  </si>
  <si>
    <t>DEB2011/010</t>
  </si>
  <si>
    <t>DEB2011/009</t>
  </si>
  <si>
    <t xml:space="preserve">Tabela de Emissões </t>
  </si>
  <si>
    <t>Debêntures com Leasing</t>
  </si>
  <si>
    <t>JOÃO FORTES ENGENHARIA</t>
  </si>
  <si>
    <t>HOSPITAL E MATERNIDADE SÃO LUIZ</t>
  </si>
  <si>
    <t>RB CAPITAL HOLDING</t>
  </si>
  <si>
    <t>TELEMAR PARTICIPAÇÕES</t>
  </si>
  <si>
    <t xml:space="preserve">CAPUCHE EMPREENDIMENTOS IMOBILIÁRIOS </t>
  </si>
  <si>
    <t>GERADOR CIA SECURITIZADORA</t>
  </si>
  <si>
    <t>MILLS ESTRUTURAS</t>
  </si>
  <si>
    <t xml:space="preserve">TELEMAR PARTICIPAÇÕES  </t>
  </si>
  <si>
    <t>LOJAS AMERICANAS</t>
  </si>
  <si>
    <t>CRI2010-051</t>
  </si>
  <si>
    <t>RFD2011/006</t>
  </si>
  <si>
    <t>RFD2011/005</t>
  </si>
  <si>
    <t>INCENTIVO FIDC MULTISETORIAL II</t>
  </si>
  <si>
    <t xml:space="preserve">FIDC BCSUL VERAX MULTICRED FINANCEIRO </t>
  </si>
  <si>
    <t>FIDC NP CAIXA BTG PACTUAL MULTISEGMENTOS</t>
  </si>
  <si>
    <t>FIDC OMNI VEICULOS VI</t>
  </si>
  <si>
    <t>GLOBAL MERCANTIL FIDC MULTISSETORIAL</t>
  </si>
  <si>
    <t>REM2011/015</t>
  </si>
  <si>
    <t xml:space="preserve">BR MALLS PARTICIPAÇOES </t>
  </si>
  <si>
    <t>CONCESSIONÁRIA DE RODOVIAS DO NORTE - ECONORTE</t>
  </si>
  <si>
    <t>TUPER</t>
  </si>
  <si>
    <t>COMPANHIA ENERGÉTICA DE PERNAMBUCO - CELPE</t>
  </si>
  <si>
    <t>ITAPEBI GERAÇÃO DE ENERGIA</t>
  </si>
  <si>
    <t>BRASHOP</t>
  </si>
  <si>
    <t>LIGHT ENERGIA</t>
  </si>
  <si>
    <t>LIGHT SERVIÇOS DE ELETRICIDADE</t>
  </si>
  <si>
    <t>CENTRAIS ELÉTRICAS MATOGROSSENSES - CEMAT</t>
  </si>
  <si>
    <t>CANABRAVA AGRÍCOLA</t>
  </si>
  <si>
    <t>DIAGNÓSTICOS DA AMÉRICA</t>
  </si>
  <si>
    <t>ECOGEN BRASIL</t>
  </si>
  <si>
    <t>ONGOING PART.</t>
  </si>
  <si>
    <t>INTERLIGAÇÃO ELÉTRICA DO MADEIRA</t>
  </si>
  <si>
    <t>EMPRESA JORNALÍSTICA ECONÔMICO</t>
  </si>
  <si>
    <t>DESA MORRO DOS VENTOS VI</t>
  </si>
  <si>
    <t>DESA MORRO DOS VENTOS IX</t>
  </si>
  <si>
    <t>DESA MORRO DOS VENTOS IV</t>
  </si>
  <si>
    <t>DESA MORRO DOS VENTOS III</t>
  </si>
  <si>
    <t>DESA MORRO DOS VENTOS I</t>
  </si>
  <si>
    <t>COMPANHIA AGRÍCOLA CAIUÁ</t>
  </si>
  <si>
    <t>ANDRADE GUTIERREZ CONCESSÕES</t>
  </si>
  <si>
    <t>INTERLIGAÇÃO ELÉTRICA SERRA DO JAPI</t>
  </si>
  <si>
    <t>CRI2010-050</t>
  </si>
  <si>
    <t>CRI2010-049</t>
  </si>
  <si>
    <t>CRI2011-004</t>
  </si>
  <si>
    <t>CRI2011-005</t>
  </si>
  <si>
    <t>CRI2011-021</t>
  </si>
  <si>
    <t>CRI2011-002</t>
  </si>
  <si>
    <t>CRI2011-003</t>
  </si>
  <si>
    <t>INFRASEC SECURITIZADORA</t>
  </si>
  <si>
    <t>REM2011/016</t>
  </si>
  <si>
    <t>REM2011/018 e SEC2011/010</t>
  </si>
  <si>
    <t>REM2011/019</t>
  </si>
  <si>
    <t>REM2011/020 e SEC2011/011</t>
  </si>
  <si>
    <t>BRAZIL PHARMA</t>
  </si>
  <si>
    <t>TECHNOS</t>
  </si>
  <si>
    <t xml:space="preserve">BR PROPERTIES </t>
  </si>
  <si>
    <t xml:space="preserve">KROTON EDUCACIONAL </t>
  </si>
  <si>
    <t>REM2011/017 e SEC2011/009</t>
  </si>
  <si>
    <t>QUALICORP</t>
  </si>
  <si>
    <t>MULTINER</t>
  </si>
  <si>
    <t>MARISA LOJAS</t>
  </si>
  <si>
    <t>VRG LINHAS ÁREAS</t>
  </si>
  <si>
    <t>HAZTEC TECNOLOGIA E PLANEJAMENTO AMBIENTAL</t>
  </si>
  <si>
    <t xml:space="preserve">AZUL LINHAS AÉREAS BRASILEIRAS </t>
  </si>
  <si>
    <t xml:space="preserve">ESPÍRITO SANTO PROPERTY </t>
  </si>
  <si>
    <t>NCF PARTICIPAÇÕES</t>
  </si>
  <si>
    <t>UNIÃO QUÍMICA FARMACÊUTICA NACIONAL</t>
  </si>
  <si>
    <t>MRV LOGÍSTICA E PARTICIPAÇÕES</t>
  </si>
  <si>
    <t>SIDERÚRGICA NORTE BRASIL</t>
  </si>
  <si>
    <t>M.C.A INCORPORAÇÕES</t>
  </si>
  <si>
    <t>TCI - TECNOLOGIA, CONHECIMENTO E INFORMAÇÃO</t>
  </si>
  <si>
    <t>COMPANHIA LUZ E FORÇA SANTA LUZ</t>
  </si>
  <si>
    <t xml:space="preserve">TELE NORTE LESTE PARTICIPAÇÕES  </t>
  </si>
  <si>
    <t>PROLAGOS - CONC. DE SERVIÇOS PÚBLICOS DE ÁGUA E ESGOTO</t>
  </si>
  <si>
    <t>CONCESSIONÁRIA RODOVIAS DO TIETÊ</t>
  </si>
  <si>
    <t>COMPANHIA DE ÁGUAS DO BRASIL - CAB AMBIENTAL</t>
  </si>
  <si>
    <t>CRI2011-024</t>
  </si>
  <si>
    <t>CRI2011-027</t>
  </si>
  <si>
    <t>RFD2011/009</t>
  </si>
  <si>
    <t>RFD2011/007</t>
  </si>
  <si>
    <t>COBRA FIDC COMERCIAIS III</t>
  </si>
  <si>
    <t xml:space="preserve">POLO CRÉDITO CONSIGNADO FIDC I </t>
  </si>
  <si>
    <t xml:space="preserve">FIDC CRÉDITO PRIVADO MULTISETORIAL </t>
  </si>
  <si>
    <t xml:space="preserve">BONSUCESSO FIDC - CRÉDITO CONSIGNADO </t>
  </si>
  <si>
    <t>FIDC BARIGUI CRÉDITO CONSIGNADO</t>
  </si>
  <si>
    <t>PRIMOR FIDC MULTISETORIAL</t>
  </si>
  <si>
    <t>RFD2011/011</t>
  </si>
  <si>
    <t>RFD2011/010</t>
  </si>
  <si>
    <t>RFD2011/008</t>
  </si>
  <si>
    <t>CRI2011-013</t>
  </si>
  <si>
    <t>CRI2011-014</t>
  </si>
  <si>
    <t>CRI2011-016</t>
  </si>
  <si>
    <t>CRI2011-015</t>
  </si>
  <si>
    <t>CRI2011-011</t>
  </si>
  <si>
    <t>CRI2011-012</t>
  </si>
  <si>
    <t>COPASA</t>
  </si>
  <si>
    <t>VIARONDON CONC. DE RODOVIA</t>
  </si>
  <si>
    <t>CTEEP</t>
  </si>
  <si>
    <t>HS INVESTIMENTOS</t>
  </si>
  <si>
    <t>CONTAX</t>
  </si>
  <si>
    <t>BRADESCO LEASING</t>
  </si>
  <si>
    <t>VEREMONTE PARTICIPAÇÕES</t>
  </si>
  <si>
    <t>RBS PARTICIPAÇÕES</t>
  </si>
  <si>
    <t>EGESA ENGENHARIA</t>
  </si>
  <si>
    <t>JSL</t>
  </si>
  <si>
    <t>WF2 HOLDING</t>
  </si>
  <si>
    <t>TPI - TRIUNFO PARTICIPAÇÕES E INVESTIMENTOS</t>
  </si>
  <si>
    <t>IESA ÓLEO E GÁS</t>
  </si>
  <si>
    <t>BRASMETAL WAELZHOLZ</t>
  </si>
  <si>
    <t xml:space="preserve">OAS ENGENHARIA E PARTICIPAÇÕES </t>
  </si>
  <si>
    <t>VIVER INCORPORADORA E CONSTRUTORA</t>
  </si>
  <si>
    <t>CELLE SP PARTIPAÇÕES.</t>
  </si>
  <si>
    <t>BATTISTELLA ADMINISTRAÇÕES E PARTICIPAÇÕES</t>
  </si>
  <si>
    <t>MRV ENGENHARIA E PARTICIPAÇÕES</t>
  </si>
  <si>
    <t>COMPANHIA PAULISTA DE FORÇA E LUZ</t>
  </si>
  <si>
    <t>DCA2011/001</t>
  </si>
  <si>
    <t>DEB2011/012</t>
  </si>
  <si>
    <t>DEB2011/011</t>
  </si>
  <si>
    <t>LOJAS RENNER</t>
  </si>
  <si>
    <t>EDP ENERGIAS DO BRASIL</t>
  </si>
  <si>
    <t>MAHLE METAL LEVE</t>
  </si>
  <si>
    <t>REM2011/022 e SEC2011/014</t>
  </si>
  <si>
    <t>REM2011/021</t>
  </si>
  <si>
    <t>SEC2011/013</t>
  </si>
  <si>
    <t>SEC2011/012</t>
  </si>
  <si>
    <t>CIA SIDERÚGICA NACIONAL - CSN</t>
  </si>
  <si>
    <t>ELEKTRO ELETRICIDADE E SERVIÇOS</t>
  </si>
  <si>
    <t>BRASIL TELECOM</t>
  </si>
  <si>
    <t>ATLANTIC ENERGIAS RENOVÁVEIS</t>
  </si>
  <si>
    <t xml:space="preserve">ALL - AMÉRICA LATINA LOGÍSTICA </t>
  </si>
  <si>
    <t>AMPLA ENERGIA</t>
  </si>
  <si>
    <t>PETRA ENERGIA</t>
  </si>
  <si>
    <t>MOINHO PAULISTA</t>
  </si>
  <si>
    <t>LIGHT  ENERGIA</t>
  </si>
  <si>
    <t>RIQUE EMPREENDIMENTOS E PARTICIPAÇÕES</t>
  </si>
  <si>
    <t>CENTRAIS EÓLICAS LICINIO DE ALMEIDA</t>
  </si>
  <si>
    <t>CENTRAIS EÓLICAS CANDIBA</t>
  </si>
  <si>
    <t>CENTRAIS EÓLICAS PINDAÍ</t>
  </si>
  <si>
    <t>CENTRAIS EÓLICAS ILHÉUS</t>
  </si>
  <si>
    <t>CENTRAIS EÓLICAS IGAPORÃ</t>
  </si>
  <si>
    <t>VALEPAR</t>
  </si>
  <si>
    <t>CRI2011-045</t>
  </si>
  <si>
    <t>CRI2011-018</t>
  </si>
  <si>
    <t>CRI2011-017</t>
  </si>
  <si>
    <t>CRI2011-025</t>
  </si>
  <si>
    <t>CRI2011-020</t>
  </si>
  <si>
    <t>CRI2011-019</t>
  </si>
  <si>
    <t>POLO CAPITAL SECURITIZADORA</t>
  </si>
  <si>
    <t>CAPITAL RS FIDC MULTISSETORIAL</t>
  </si>
  <si>
    <t xml:space="preserve">FIDC TRENDBANK BANCO DE FOMENTO - MULTISETORIAL </t>
  </si>
  <si>
    <t>FIDC - CADEIAS PRODUTIVAS DE MINAS GERAIS</t>
  </si>
  <si>
    <t>RFD2011/012</t>
  </si>
  <si>
    <t>RFD2011/013 E RFD2010/014</t>
  </si>
  <si>
    <t>MAX FIDC MULTISETORIAL</t>
  </si>
  <si>
    <t>ELETRICIDADE DO BRASIL - EBRASIL</t>
  </si>
  <si>
    <t>RV TECNOLOGIA E SISTEMAS</t>
  </si>
  <si>
    <t>ESTRE AMBIENTAL</t>
  </si>
  <si>
    <t>RB CAPITAL PRIME REALTY EMP. IMOBILIÁRIOS</t>
  </si>
  <si>
    <t>SERVENG CIVILSAN</t>
  </si>
  <si>
    <t>CRI2011-040</t>
  </si>
  <si>
    <t>CRI2011-039</t>
  </si>
  <si>
    <t>CRI2011-032</t>
  </si>
  <si>
    <t>CRI2011-031</t>
  </si>
  <si>
    <t>CRI2011-028</t>
  </si>
  <si>
    <t>CRI2011-029</t>
  </si>
  <si>
    <t>CRI2011-023</t>
  </si>
  <si>
    <t>CRI2011-022</t>
  </si>
  <si>
    <t>CRI2011-030</t>
  </si>
  <si>
    <t>CRI2011-026</t>
  </si>
  <si>
    <t>CRI2011-049</t>
  </si>
  <si>
    <t>CRI2011-034</t>
  </si>
  <si>
    <t>CRI2011-035</t>
  </si>
  <si>
    <t>FIDC - INSUMOS BÁSICOS DA INDÚSTRIA PETROQUÍMICA</t>
  </si>
  <si>
    <t>RFD2011/015</t>
  </si>
  <si>
    <t>RFD2011/016</t>
  </si>
  <si>
    <t>KOBOLD FIDC MERCANTIS E FINANCEIROS II</t>
  </si>
  <si>
    <t>FIDC MULTISSETORIALVALOR</t>
  </si>
  <si>
    <t>FIDC MERCANTIL CRÉDITO CONSIGNADO INSS</t>
  </si>
  <si>
    <t>TIM PARTICIPAÇÕES</t>
  </si>
  <si>
    <t>REM2011/023</t>
  </si>
  <si>
    <t>REM2011/024</t>
  </si>
  <si>
    <t>DEB2011/014</t>
  </si>
  <si>
    <t>DEB2011/013</t>
  </si>
  <si>
    <t>SOARES PENIDO PARTICIPAÇÕES E EMPREENDIMENTOS</t>
  </si>
  <si>
    <t>NADIR FIGUEIREDO INDÚSTRIA E COMÉRCIO</t>
  </si>
  <si>
    <t>LDC-SEV BIOENERGIA</t>
  </si>
  <si>
    <t>INPA - INDÚSTRIA DE EMBALAGENS SANTANA</t>
  </si>
  <si>
    <t>CTX PARTICIPAÇÕES</t>
  </si>
  <si>
    <t>SIMPRESS COMÉRCIO, LOCAÇÃO E SERVIÇOS</t>
  </si>
  <si>
    <t>MULTIPLAN EMPREENDIMENTOS IMOBILIARIOS</t>
  </si>
  <si>
    <t>COMPANHIA DE LOCAÇÃO DAS AMÉRICAS</t>
  </si>
  <si>
    <t>RIALMA COMPANHIA ENERGÉTICA II</t>
  </si>
  <si>
    <t>GALILEO GESTORA DE RECEBIVEIS SPE</t>
  </si>
  <si>
    <t xml:space="preserve"> EMBRATEL</t>
  </si>
  <si>
    <t>BRAZIL REALTY CIA SECURITIZADORA DE CREDITOS IMOBILIÁRIOS</t>
  </si>
  <si>
    <t>CRI2011-033</t>
  </si>
  <si>
    <t>RIO BRAVO SECURITIZADORA</t>
  </si>
  <si>
    <t xml:space="preserve">RIO BRAVO SECURITIZADORA </t>
  </si>
  <si>
    <t>RB CAPITAL SECURITIZADORA RESIDENCIAL</t>
  </si>
  <si>
    <t xml:space="preserve">CIBRASEC COMPANHIA BRASILEIRA DE SECURITIZAÇÃO </t>
  </si>
  <si>
    <t>AETATIS SECURITIZADORA</t>
  </si>
  <si>
    <t>ACRUX SECURITIZADORA</t>
  </si>
  <si>
    <t>NOVA SECURITIZAÇÃO</t>
  </si>
  <si>
    <t>PLURAL CAPITAL SECURITIZADORA</t>
  </si>
  <si>
    <t>BMG FIDC CRÉDITOS CONSIGNADOS VIII</t>
  </si>
  <si>
    <t>FIDC FICSA PREMIUM VEÍCULOS I</t>
  </si>
  <si>
    <t>FIDC CORPORATIVO ABERTO BICBANCO</t>
  </si>
  <si>
    <t>RFD2011/020</t>
  </si>
  <si>
    <t>RFD2011/021</t>
  </si>
  <si>
    <t>RFD2011/019</t>
  </si>
  <si>
    <t>RFD2011/018</t>
  </si>
  <si>
    <t>RFD2011/017</t>
  </si>
  <si>
    <t>FIDC CDC FINANCIAMENTO DE VEÍCULOS BANIF</t>
  </si>
  <si>
    <t>POLO CRÉDITO CONSIGNADO FIDC I</t>
  </si>
  <si>
    <t>FIDC MULTISETORIAL PROSPECTA - LP</t>
  </si>
  <si>
    <t>SAFE CAPITAL FIDC NP</t>
  </si>
  <si>
    <t>YUNY INCORPORADORA</t>
  </si>
  <si>
    <t>COMPANHIA ENERGÉTICA DO JARI - CEJA</t>
  </si>
  <si>
    <t>COMPANHIA ENERGÉTICA DO CEARÁ - COELCE</t>
  </si>
  <si>
    <t>DELGA INDÚSTRIA E COMÉRCIO</t>
  </si>
  <si>
    <t>ARENA PERNAMBUCO NEGÓCIOS E INVESTIMENTOS</t>
  </si>
  <si>
    <t>CENTRINO PARTICIPAÇÕES</t>
  </si>
  <si>
    <t>LINHAS DE TRANSMISSÃO DE MONTES CLAROS</t>
  </si>
  <si>
    <t>CONC. DO SIST. ANHANGUERA BANDEIRANTES</t>
  </si>
  <si>
    <t>CRI2011-048</t>
  </si>
  <si>
    <t>CRI2011-038</t>
  </si>
  <si>
    <t>CRI2011-047</t>
  </si>
  <si>
    <t>CRI2011-046</t>
  </si>
  <si>
    <t>CRI2011-042</t>
  </si>
  <si>
    <t>CRI2011-041</t>
  </si>
  <si>
    <t>CRI2011-062</t>
  </si>
  <si>
    <t>CRI2011-061</t>
  </si>
  <si>
    <t>CRI2011-037</t>
  </si>
  <si>
    <t>CRI2011-036</t>
  </si>
  <si>
    <t>CRI2011-059</t>
  </si>
  <si>
    <t>CRI2011-058</t>
  </si>
  <si>
    <t>TRX SECURITIZADORA DE CRÉDITOS IMOBILIÁRIOS</t>
  </si>
  <si>
    <t>RFD2011/023</t>
  </si>
  <si>
    <t>RFD2011/022</t>
  </si>
  <si>
    <t>FIDC INTERMEDIUM CRÉDITOS CONSIGNADOS II</t>
  </si>
  <si>
    <t>RED FIDC MULTISETORIAL LP</t>
  </si>
  <si>
    <t>FIDC MULTISETORIAL VALOR</t>
  </si>
  <si>
    <t>TRIBANCO-MARTINS FIDC</t>
  </si>
  <si>
    <t>DEB2011/015</t>
  </si>
  <si>
    <t xml:space="preserve">CACHOEIRA PAULISTA TRANSMISSORA DE ENERGIA </t>
  </si>
  <si>
    <t xml:space="preserve">DETHALAS EMPREENDIMENTOS E PARTICIPAÇÕES </t>
  </si>
  <si>
    <t>PETROPAR</t>
  </si>
  <si>
    <t>ISOLUX ENERGIA E PARTICIPAÇÕES</t>
  </si>
  <si>
    <t>ROCHA TERMINAIS PORTUÁRIOS E LOGÍSTICA</t>
  </si>
  <si>
    <t>RIO CANOAS ENERGIA</t>
  </si>
  <si>
    <t>COMPANHIA MARANHENSE DE REFRIGERANTES</t>
  </si>
  <si>
    <t>FERREIRA GOMES ENERGIA</t>
  </si>
  <si>
    <t>VÉRTICO LIMEIRA EMPREENDIMENTO IMOBILIÁRIO</t>
  </si>
  <si>
    <t>EMPRESA PARAENSE DE TRANSMISSÃO DE ENERGIA</t>
  </si>
  <si>
    <t>CMP PARTICIPAÇÕES</t>
  </si>
  <si>
    <t xml:space="preserve">VALID SOLUÇÕES E SERVIÇOS </t>
  </si>
  <si>
    <t>CEMIG DISTRIBUIÇÃO - CEMIG D</t>
  </si>
  <si>
    <t>COMPANHIA ENERGÉTICA DE MINAS GERAIS - CEMIG</t>
  </si>
  <si>
    <t>CONCESSIONÁRIA  RODOVIAS DO TIETÊ</t>
  </si>
  <si>
    <t>BLACK MUD ONE EMPREENDIMENTOS IMOBILIÁRIOS</t>
  </si>
  <si>
    <t>MILLS ESTRUTURAS E SERVIÇOS DE ENGENHARIA</t>
  </si>
  <si>
    <t>EMBRATEL PARTICIPAÇÕES</t>
  </si>
  <si>
    <t>MTEL TECNOLOGIA</t>
  </si>
  <si>
    <t>SALUS EMPREENDIMENTOS LOGÍSTICOS II</t>
  </si>
  <si>
    <t>CRI2011-043</t>
  </si>
  <si>
    <t>CRI2011-044</t>
  </si>
  <si>
    <t>CRI2011-056</t>
  </si>
  <si>
    <t>CRI2011-057</t>
  </si>
  <si>
    <t>CRI2011-050</t>
  </si>
  <si>
    <t>CRI2011-051</t>
  </si>
  <si>
    <t>RFD2011/025</t>
  </si>
  <si>
    <t>RFD2011/024</t>
  </si>
  <si>
    <t>BONSUCESSO FIDC CRÉDITO CONSIGNADO II</t>
  </si>
  <si>
    <t>RFD2011/027</t>
  </si>
  <si>
    <t>RFD2011/026</t>
  </si>
  <si>
    <t>FIDC DA COMPANHIA ESTADUAL DE ÁGUAS E ESGOTOS - CEDAE</t>
  </si>
  <si>
    <t>RFD2011/029</t>
  </si>
  <si>
    <t>RFD2011/028</t>
  </si>
  <si>
    <t>RFD2011/030</t>
  </si>
  <si>
    <t>G &amp; G FIDC MULTISSETORIAL</t>
  </si>
  <si>
    <t>CAMBUÍ FINANÇAS FIDC MULTISSETORIAL LP</t>
  </si>
  <si>
    <t>FIDC DA SANEAMENTO DE GOIÁS - SANEAGO - INFRAESTRUTURA</t>
  </si>
  <si>
    <t xml:space="preserve">AIMORES FIDC NP </t>
  </si>
  <si>
    <t>BV FINANCEIRA FIDC VI</t>
  </si>
  <si>
    <t>FIDC EMPÍRICA SIFRA PREMIUM</t>
  </si>
  <si>
    <t>FIDC FICSA VEÍCULOS</t>
  </si>
  <si>
    <t xml:space="preserve"> Ano 2012</t>
  </si>
  <si>
    <t>TOTAL - 2012</t>
  </si>
  <si>
    <t>EDITORA E DISTRIBUIDORA EDUCACIONAL</t>
  </si>
  <si>
    <t>OGX MARANHÃO</t>
  </si>
  <si>
    <t>Ano 2012</t>
  </si>
  <si>
    <t>FOZ CENTRO NORTE</t>
  </si>
  <si>
    <t>LBR - LÁCTEOS BRASIL</t>
  </si>
  <si>
    <t>F. AB. ZONA OESTE</t>
  </si>
  <si>
    <t>BRAZILIAN SECURITIES CIA SECURITIZAÇÃO</t>
  </si>
  <si>
    <t>CRI2011-053</t>
  </si>
  <si>
    <t>CRI2011-052</t>
  </si>
  <si>
    <t>CRI2012-001</t>
  </si>
  <si>
    <t>CRI2011-060</t>
  </si>
  <si>
    <t>CRI2011-055</t>
  </si>
  <si>
    <t>CRI2011-054</t>
  </si>
  <si>
    <t>SUL INVEST FIDC - MULTISETORIAL</t>
  </si>
  <si>
    <t>FIDC ABERTO CAIXA RPPS CONSIGNADO BMG</t>
  </si>
  <si>
    <t>RFD2012/003</t>
  </si>
  <si>
    <t>RFD2012/001</t>
  </si>
  <si>
    <t>RFD2012/002</t>
  </si>
  <si>
    <t>RFD2012/004</t>
  </si>
  <si>
    <t>MEDISE MEDICINA</t>
  </si>
  <si>
    <t>NS2.COM INTERNET</t>
  </si>
  <si>
    <t>SONDA SUPERMERCADOS</t>
  </si>
  <si>
    <t>REDE D'OR</t>
  </si>
  <si>
    <t>CIA LOCAÇÃO DAS AMÉRICAS</t>
  </si>
  <si>
    <t>RB CAPITAL PRIME REALTY II EMPREENDIMENTOS IMOBILIÁRIOS</t>
  </si>
  <si>
    <t>DEB2012/001</t>
  </si>
  <si>
    <t>COTIA VITORIA</t>
  </si>
  <si>
    <t>AMLSPE</t>
  </si>
  <si>
    <t>CENTRAL ENERGÉTICA PALMEIRAS</t>
  </si>
  <si>
    <t>FIDC INSUMOS BASICOS DA INDUSTRIA PETROQUIMICA</t>
  </si>
  <si>
    <t>FIDC CDC FINANCIAMENTO DE VEÍCULOS CREDIFIBRA</t>
  </si>
  <si>
    <t>FIDC GREENVILLE</t>
  </si>
  <si>
    <t>TURIM CAPITAL LEASING FIDC</t>
  </si>
  <si>
    <t>FIDC PENSION TRUST III MULTISEGMENTOS</t>
  </si>
  <si>
    <t>BV FINANCEIRA FIDC II</t>
  </si>
  <si>
    <t>FIDC BICBANCO CRÉDITO CORPORATIVO II</t>
  </si>
  <si>
    <t>GCB FIDC MULTISSETORIAL</t>
  </si>
  <si>
    <t>AJAX FIDC</t>
  </si>
  <si>
    <t>DEB2012/003</t>
  </si>
  <si>
    <t>DEB2012/002</t>
  </si>
  <si>
    <t>INBRANDS</t>
  </si>
  <si>
    <t>LINHA AMARELA - LAMSA</t>
  </si>
  <si>
    <t>RESTOQUE COMÉRCIO E CONFECÇÕES DE ROUPAS</t>
  </si>
  <si>
    <t>AGV LOGÍSTICA</t>
  </si>
  <si>
    <t xml:space="preserve">LOG &amp; PRINT GRÁFICA E LOGÍSTICA </t>
  </si>
  <si>
    <t>GLOBEX UTILIDADES</t>
  </si>
  <si>
    <t>COMPANHIA DE SANEAMENTO DE MINAS GERAIS - COPASA MG</t>
  </si>
  <si>
    <t>CAMIL ALIMENTOS</t>
  </si>
  <si>
    <t>VIRGOLINO DE OLIVEIRA</t>
  </si>
  <si>
    <t>COMPANHIA BRASILEIRA DE DIQUES</t>
  </si>
  <si>
    <t>QUEIXADA ENERGÉTICA</t>
  </si>
  <si>
    <t xml:space="preserve">ANDRADE GUTIERREZ </t>
  </si>
  <si>
    <t>SÁ CAVALCANTE PARTICIPAÇÕES</t>
  </si>
  <si>
    <t>BRASBUNKER PARTICIPAÇÕES</t>
  </si>
  <si>
    <t>LDI DESENVOLVIMENTO IMOBILIÁRIO</t>
  </si>
  <si>
    <t>CLARO</t>
  </si>
  <si>
    <t>BRAZILIAN FINANCE &amp; REAL ESTATE</t>
  </si>
  <si>
    <t>CRI2012-004</t>
  </si>
  <si>
    <t>CRI2011-063</t>
  </si>
  <si>
    <t>CRI2011-064</t>
  </si>
  <si>
    <t>TRENDBANK BLACKWOOD FIDC - MULTISETORES</t>
  </si>
  <si>
    <t>FIDC MULTISSETORIAL BS</t>
  </si>
  <si>
    <t>FIDC MULTISETORIAL ITÁLIA</t>
  </si>
  <si>
    <t xml:space="preserve">FIDC DA INDÚSTRIA EXODUS MASTER </t>
  </si>
  <si>
    <t>RFD2012/005</t>
  </si>
  <si>
    <t>RFD2012/007</t>
  </si>
  <si>
    <t>RFD2012/006</t>
  </si>
  <si>
    <t>FIDC MULTISETORIAL ÁSIA - LP</t>
  </si>
  <si>
    <t>DEB2012/004</t>
  </si>
  <si>
    <t>DEB2012/005</t>
  </si>
  <si>
    <t>DEB2012/006</t>
  </si>
  <si>
    <t>DEB2012/007</t>
  </si>
  <si>
    <t>DEB2012/008</t>
  </si>
  <si>
    <t>CEMIG GERAÇÃO E TRANSMISSÃO</t>
  </si>
  <si>
    <t>CEMIG GERAÇÃO E TRANSIMISSÃO</t>
  </si>
  <si>
    <t>ARAUCÁRIA SANEAMENTO</t>
  </si>
  <si>
    <t>WTORRE ARENAS  EMPR. IMOB.</t>
  </si>
  <si>
    <t xml:space="preserve">REB EMPR. E ADM. </t>
  </si>
  <si>
    <t xml:space="preserve">ULTRAPAR </t>
  </si>
  <si>
    <t>TOSCANA DESENVOLVIMENTO URBANO</t>
  </si>
  <si>
    <t>SUL AMÉRICA</t>
  </si>
  <si>
    <t xml:space="preserve">SONAE SIERRA BRASIL </t>
  </si>
  <si>
    <t>CIA LIGNA DE INVESTIMENTOS</t>
  </si>
  <si>
    <t>CIA ESTADUAL DE  ÁGUAS E ESGOTOS - CEDAE</t>
  </si>
  <si>
    <t>FONTE NOVA NEGÓCIOS</t>
  </si>
  <si>
    <t>COMGAS</t>
  </si>
  <si>
    <t>CRI2011-066</t>
  </si>
  <si>
    <t>CRI2011-065</t>
  </si>
  <si>
    <t>CRI2011-068</t>
  </si>
  <si>
    <t>CRI2011-067</t>
  </si>
  <si>
    <t>RFD2012/008</t>
  </si>
  <si>
    <t>RFD2012/009</t>
  </si>
  <si>
    <t>FIDC EMPÍRICA SIFRA STAR</t>
  </si>
  <si>
    <t>FIQ FIDC BRAZIL PLUS</t>
  </si>
  <si>
    <t xml:space="preserve">LIVRE FUNDO DE INVESTIMENTO EM DIREITOS CREDITÓRIOS MULTISSETORIAL </t>
  </si>
  <si>
    <t>RNX FIDC MULTISETORIAL LP</t>
  </si>
  <si>
    <t>FIDCs</t>
  </si>
  <si>
    <t>SEC2012/001</t>
  </si>
  <si>
    <t>REM2012/001 e SEC2012/002</t>
  </si>
  <si>
    <t>REM2012/002 e SEC2012/003</t>
  </si>
  <si>
    <t>REM2012/003</t>
  </si>
  <si>
    <t>REM2012/004 e SEC2012/004</t>
  </si>
  <si>
    <t>Follow-on</t>
  </si>
  <si>
    <t>BTG PACTUAL</t>
  </si>
  <si>
    <t>FIBRIA CELULOSE</t>
  </si>
  <si>
    <t>UNICASA INDÚSTRIA DE MÓVEIS</t>
  </si>
  <si>
    <t>CIA DE LOCAÇÃO DAS AMERICAS</t>
  </si>
  <si>
    <t>CONC. DE RODOVIAS DO OESTE DE SP - VIA OESTE</t>
  </si>
  <si>
    <t>DEB2012/011</t>
  </si>
  <si>
    <t>DEB2012/010</t>
  </si>
  <si>
    <t>DEB2012/009</t>
  </si>
  <si>
    <t>DEB2012/012</t>
  </si>
  <si>
    <t>DEB2012/013</t>
  </si>
  <si>
    <t>CONCEPA</t>
  </si>
  <si>
    <t xml:space="preserve">JHSF PARTICIPAÇÕES </t>
  </si>
  <si>
    <t xml:space="preserve">MOURA DUBEUX ENGENHARIA    </t>
  </si>
  <si>
    <t>PDG REALTY EMPREENDIMENTOS E PARTICIPAÇÕES</t>
  </si>
  <si>
    <t>N.S.O.S.P.E EMPREENDIMENTOS E PARTICIPAÇÕES</t>
  </si>
  <si>
    <t>ABIMEX IMPORTAÇÃO E EXPORTAÇÃO</t>
  </si>
  <si>
    <t>INTERCEMENT BRASIL</t>
  </si>
  <si>
    <t>TPI - TRIUNFO PARTICIPACOES E INVESTIMENTOS</t>
  </si>
  <si>
    <t>RNP2012/001</t>
  </si>
  <si>
    <t>COMPANHIA SIDERÚRGICA NACIONAL</t>
  </si>
  <si>
    <t>TAVEX BRASIL</t>
  </si>
  <si>
    <t>CENTERANEL 3 LOGÍSTICA E PARTICIPAÇÕES</t>
  </si>
  <si>
    <t>ENGEVIX ENGENHARIA</t>
  </si>
  <si>
    <t>NATURA COSMETICOS</t>
  </si>
  <si>
    <t xml:space="preserve">CAB CUIABÁ </t>
  </si>
  <si>
    <t>SOCIEDADE FIDUCIÁRIA BRASILEIRA</t>
  </si>
  <si>
    <t>CRI2012-005</t>
  </si>
  <si>
    <t>CRI2012-006</t>
  </si>
  <si>
    <t xml:space="preserve">FIDC EMPÍRICA SIFRA PREMIUM </t>
  </si>
  <si>
    <t>RFD2012/010</t>
  </si>
  <si>
    <t>LIBRA FIDC MULTISSETORIAL</t>
  </si>
  <si>
    <t>JGP CRÉDITO FEEDER 1 FIC FIDC NP MULTICARTEIRA</t>
  </si>
  <si>
    <t xml:space="preserve">CAPITAL FORTE FIDC MULTISSETORIAL </t>
  </si>
  <si>
    <t>EMPREENDIMENTOS PAGUE MENOS</t>
  </si>
  <si>
    <t>COTIA VITÓRIA SERVIÇOS E COMÉRCIO</t>
  </si>
  <si>
    <t>ALESAT COMBUSTÍVEIS</t>
  </si>
  <si>
    <t>NOVA PONTOCOM COMÉRCIO ELETRÔNICO</t>
  </si>
  <si>
    <t>SANEAMENTO AMBIENTAL ÁGUA DO BRASIL</t>
  </si>
  <si>
    <t>MONTANA INDÚSTRIA DE MÁQUINAS</t>
  </si>
  <si>
    <t>PROSEGUR ACTIVA ALARMES</t>
  </si>
  <si>
    <t>PROSEGUR HOLDING E PARTICIPAÇÕES</t>
  </si>
  <si>
    <t>ENERGEST</t>
  </si>
  <si>
    <t>RB CAPITAL REALTY IX EMPREENDIMENTOS IMOBILIÁRIOS</t>
  </si>
  <si>
    <t xml:space="preserve">PROSEGUR BRASIL </t>
  </si>
  <si>
    <t>COMPANHIA PAULISTA DE SECURITIZAÇÃO</t>
  </si>
  <si>
    <t>TRANSMISSORA ALIANÇA DE ENERGIA ELÉTRICA</t>
  </si>
  <si>
    <t>VALISÉRE INDÚSTRIA E COMÉRCIO</t>
  </si>
  <si>
    <t>ABA PORTO PARTICIPAÇÕES</t>
  </si>
  <si>
    <t>BRAZIL REALTY COMPANHIA SECURITIZADORA DE CRÉDITOS IMOBILIÁRIOS</t>
  </si>
  <si>
    <t>ACTIVA FIDC MULTISSETORIAL LP</t>
  </si>
  <si>
    <t>RIO TIBAGI - FIDC NP</t>
  </si>
  <si>
    <t>MS PARTICIPAÇÕES SOCIETÁRIAS</t>
  </si>
  <si>
    <t>SALUS  EMPREENDIMENTOS LOGÍSTICOS II</t>
  </si>
  <si>
    <t>SUZANO PAPEL E CELULOSE</t>
  </si>
  <si>
    <t>NOVA CASA BAHIA</t>
  </si>
  <si>
    <t>OFFICER DISTRIBUIDORA DE PRODUTOS DE INFORMÁTICA</t>
  </si>
  <si>
    <t>ECOPORTO HOLDING</t>
  </si>
  <si>
    <t>LOG COMMERCIAL PROPERTIES E PARTICIPAÇÕES</t>
  </si>
  <si>
    <t>UTC PARTICIPAÇÕES</t>
  </si>
  <si>
    <t>COMPANHIA ENERGÉTICA DO MARANHÃO - CEMAR</t>
  </si>
  <si>
    <t>CPFL ENERGIAS RENOVÁVEIS</t>
  </si>
  <si>
    <t>CCRR PARTICIPAÇÕES</t>
  </si>
  <si>
    <t>GFV HOLDING</t>
  </si>
  <si>
    <t>BTG PACTUAL HOLDING</t>
  </si>
  <si>
    <t>OAS</t>
  </si>
  <si>
    <t>CONCESSIONÁRIA BAHIA NORTE</t>
  </si>
  <si>
    <t>EMS</t>
  </si>
  <si>
    <t>CRI/2012-009</t>
  </si>
  <si>
    <t>M. DIAS BRANCO - INDÚSTRIA E COMÉRCIO DE ALIMENTOS</t>
  </si>
  <si>
    <t>JAURU TRANSMISSORA DE ENERGIA</t>
  </si>
  <si>
    <t>CONE</t>
  </si>
  <si>
    <t xml:space="preserve">ECORODOVIAS INFRAESTRUTURA E LOGÍSTICA </t>
  </si>
  <si>
    <t>DESENVIX ENERGIAS RENOVÁVEIS</t>
  </si>
  <si>
    <t>RFD/2012/011</t>
  </si>
  <si>
    <t>MARIN FIDC MULTISSETORIAL LP</t>
  </si>
  <si>
    <t>CRI/2012-010</t>
  </si>
  <si>
    <t>BURITI FIDC IMOBILIÁRIOS</t>
  </si>
  <si>
    <t xml:space="preserve">OP FIDC FINANCEIROS - MULTICARTEIRA I </t>
  </si>
  <si>
    <t xml:space="preserve">MOKA FUND I FIDC MULTISSETORIAL </t>
  </si>
  <si>
    <t>DRIVER BRASIL ONE BANCO VOLKSWAGEN FIDC FINANCIAMENTO DE VEÍCULOS</t>
  </si>
  <si>
    <t>RFD/2012/012</t>
  </si>
  <si>
    <t>RFD/2012/013</t>
  </si>
  <si>
    <t>RFD/2012/014</t>
  </si>
  <si>
    <t>RFD/2012/015</t>
  </si>
  <si>
    <t>AGROZ AGRÍCOLA ZURITA</t>
  </si>
  <si>
    <t>GMR ENERGIA</t>
  </si>
  <si>
    <t>IRTHA EMPREENDIMENTOS</t>
  </si>
  <si>
    <t>ALOG DATA CENTERS DO BRASIL</t>
  </si>
  <si>
    <t>AMPLA ENERGIA E SERVIÇOS</t>
  </si>
  <si>
    <t>GRÁFICA E EDITORA ANGLO</t>
  </si>
  <si>
    <t xml:space="preserve">TRIÂNGULO DO SOL AUTO-ESTRADAS </t>
  </si>
  <si>
    <t xml:space="preserve">RODOVIAS DAS COLINAS </t>
  </si>
  <si>
    <t>PDC PARTICIPAÇÕES</t>
  </si>
  <si>
    <t>DIAMOND BUSINESS TRADING</t>
  </si>
  <si>
    <t>ATIVAS DATA CENTER</t>
  </si>
  <si>
    <t>VANDERBILT 23 EMPREENDIMENTOS IMOBILIÁRIOS</t>
  </si>
  <si>
    <t>DEB2012/021</t>
  </si>
  <si>
    <t>SANTANDER LEASING</t>
  </si>
  <si>
    <t>EUCATEX</t>
  </si>
  <si>
    <t>DEB2012/019</t>
  </si>
  <si>
    <t>DEB2012/020</t>
  </si>
  <si>
    <t>DEB2012/017</t>
  </si>
  <si>
    <t>DEB2012/018</t>
  </si>
  <si>
    <t>DEB2012/015</t>
  </si>
  <si>
    <t>DEB2012/016</t>
  </si>
  <si>
    <t>SPE BIO ALVORADA</t>
  </si>
  <si>
    <t>SPE BIO COOPCANA</t>
  </si>
  <si>
    <t xml:space="preserve">ATLÂNTICA I PARQUE EÓLICO </t>
  </si>
  <si>
    <t xml:space="preserve">ATLÂNTICA II PARQUE EÓLICO </t>
  </si>
  <si>
    <t xml:space="preserve">ATLÂNTICA IV PARQUE EÓLICO </t>
  </si>
  <si>
    <t xml:space="preserve">ATLÂNTICA V PARQUE EÓLICO </t>
  </si>
  <si>
    <t>J. MALUCELLI ENERGIA</t>
  </si>
  <si>
    <t>LINTRAN DO BRASIL PARTICIPAÇÕES</t>
  </si>
  <si>
    <t xml:space="preserve">GALVÃO PARTICIPAÇÕES </t>
  </si>
  <si>
    <t xml:space="preserve">JARAGUÁ EQUIPAMENTOS INDUSTRIAIS </t>
  </si>
  <si>
    <t xml:space="preserve">SPE HOLDING BEIRA-RIO </t>
  </si>
  <si>
    <t>CLUB ADMINISTRADORA DE CARTÕES DE CRÉDITO FIDC NP</t>
  </si>
  <si>
    <t>SIM FIDC MULTISSETORIAL LP</t>
  </si>
  <si>
    <t>RODOVIAS INTEGRADAS DO OESTE</t>
  </si>
  <si>
    <t>MMX SUDESTE MINERAÇÃO</t>
  </si>
  <si>
    <t>BTG PACTUAL PHARMA PARTICIPAÇÕES</t>
  </si>
  <si>
    <t>PORTONAVE</t>
  </si>
  <si>
    <t>CRI/2012-007</t>
  </si>
  <si>
    <t>CRI/2012-008</t>
  </si>
  <si>
    <t>CRI/2012-011</t>
  </si>
  <si>
    <t>RB CAPITAL COMPANHIA DE SECURITIZAÇÃO</t>
  </si>
  <si>
    <t>PATRIA COMPANHIA SECURITIZADORA</t>
  </si>
  <si>
    <t xml:space="preserve">MCN PARTICIPAÇÕES E EMPREENDIMENTOS </t>
  </si>
  <si>
    <t>CENTRAL GERADORA EÓLICA COLÔNIA</t>
  </si>
  <si>
    <t>CENTRAL GERADORA EÓLICA TAÍBA ANDORINHA</t>
  </si>
  <si>
    <t>CENTRAL GERADORA EÓLICA TAÍBA ÁGUIA</t>
  </si>
  <si>
    <t>CENTRAL GERADORA EÓLICA ICARAÍ I</t>
  </si>
  <si>
    <t>CENTRAL GERADORA EÓLICA ICARAÍ II</t>
  </si>
  <si>
    <t xml:space="preserve">REDE D'OR SÃO LUIZ </t>
  </si>
  <si>
    <t>NORTE ENERGIA</t>
  </si>
  <si>
    <t>FOZ CENTRO NORTE INVESTIMENTOS</t>
  </si>
  <si>
    <t xml:space="preserve">CÁLAMO DISTRIBUIDORA DE PRODUTOS DE BELEZA </t>
  </si>
  <si>
    <t xml:space="preserve">HIDROTÉRMICA </t>
  </si>
  <si>
    <t>COMPANHIA DE SANEAMENTO DO TOCANTINS - SANEATINS</t>
  </si>
  <si>
    <t xml:space="preserve">RODOBENS LOCAÇÃO DE IMÓVEIS </t>
  </si>
  <si>
    <t>MPX ENERGIA</t>
  </si>
  <si>
    <t>LIVRAMENTO HOLDING</t>
  </si>
  <si>
    <t>FIDC MULTISEGMENTOS</t>
  </si>
  <si>
    <t>RFD/2012/017</t>
  </si>
  <si>
    <t>RFD/2012/016</t>
  </si>
  <si>
    <t>FIDC MONEY PLUS MICROFINANÇAS</t>
  </si>
  <si>
    <t>SL FIDC MULTISSETORIAL</t>
  </si>
  <si>
    <t>SANTHER - FÁBRICA DE PAPEL SANTA THEREZINHA</t>
  </si>
  <si>
    <t>TAESA</t>
  </si>
  <si>
    <t>REM2012/007</t>
  </si>
  <si>
    <t>MGI - MINAS GERAIS PARTICIPAÇÕES</t>
  </si>
  <si>
    <t>DEB2012/022</t>
  </si>
  <si>
    <t xml:space="preserve">EDP - ENERGIAS DO BRASIL </t>
  </si>
  <si>
    <t>CECRISA REVESTIMENTOS CERÂMICOS</t>
  </si>
  <si>
    <t>ELEKTRO ELETRICIDADE SERVIÇOS</t>
  </si>
  <si>
    <t>TELEFÔNICA BRASIL</t>
  </si>
  <si>
    <t>CYRELA BRAZIL REALTY S.A. EMPR. E PART.</t>
  </si>
  <si>
    <t>LLX AÇU OPERAÇÕES PORTUÁRIAS</t>
  </si>
  <si>
    <t>RB CAPITAL  REALTY VII EMPREENDIMENTOS IMOBILIÁRIOS</t>
  </si>
  <si>
    <t>COMIL ÔNIBUS</t>
  </si>
  <si>
    <t>CRI/2012-013</t>
  </si>
  <si>
    <t>REM2012/006</t>
  </si>
  <si>
    <t>REM2012/005 e SEC2012/007</t>
  </si>
  <si>
    <t>RFD/2012/018</t>
  </si>
  <si>
    <t>GOAL FIDC MULTISSETORIAL LP</t>
  </si>
  <si>
    <t>FIDC S.R.M</t>
  </si>
  <si>
    <t>REM2012/008</t>
  </si>
  <si>
    <t>LUPATECH</t>
  </si>
  <si>
    <t>DEB2012/036</t>
  </si>
  <si>
    <t xml:space="preserve">CIA TELECOMUNICAÇÕES DO BRASIL CENTRAL </t>
  </si>
  <si>
    <t>DEB2012/035</t>
  </si>
  <si>
    <t>DEB2012/034</t>
  </si>
  <si>
    <t>DEB2012/033</t>
  </si>
  <si>
    <t>DEB2012/032</t>
  </si>
  <si>
    <t>DEB2012/031</t>
  </si>
  <si>
    <t>DEB2012/030</t>
  </si>
  <si>
    <t>DEB2012/029</t>
  </si>
  <si>
    <t>DEB2012/028</t>
  </si>
  <si>
    <t>DEB2012/027</t>
  </si>
  <si>
    <t>DEB2012/026</t>
  </si>
  <si>
    <t>DEB2012/025</t>
  </si>
  <si>
    <t>DEB2012/024</t>
  </si>
  <si>
    <t>CONC.DO SISTEMA ANHANGUERA BANDEIRANTES</t>
  </si>
  <si>
    <t>COSAN S.A INDÚSTRIA E COMÉRCIO</t>
  </si>
  <si>
    <t>COPEL DISTRIBUIÇÃO</t>
  </si>
  <si>
    <t>GUANHÃES ENERGIA</t>
  </si>
  <si>
    <t>EMPRESA AMAZONENSE DE TRANSMISSÃO DE ENERGIA</t>
  </si>
  <si>
    <t>MIOLO WINES</t>
  </si>
  <si>
    <t>DOCELAR ALIMENTOS E BEBIDAS</t>
  </si>
  <si>
    <t>FAÍSA V GERAÇÃO E COMERCIALIZAÇÃO DE ENERGIA</t>
  </si>
  <si>
    <t>FAÍSA IV GERAÇÃO E COMERCIALIZAÇÃO DE ENERGIA</t>
  </si>
  <si>
    <t>FAÍSA III GERAÇÃO E COMERCIALIZAÇÃO DE ENERGIA</t>
  </si>
  <si>
    <t>FAÍSA II GERAÇÃO E COMERCIALIZAÇÃO DE ENERGIA</t>
  </si>
  <si>
    <t>FAÍSA I GERAÇÃO E COMERCIALIZAÇÃO DE ENERGIA</t>
  </si>
  <si>
    <t>MULTITERMINAIS</t>
  </si>
  <si>
    <t>CAB ÁGUAS DO AGRESTE</t>
  </si>
  <si>
    <t>OGX PETRÓLEO E GÁS</t>
  </si>
  <si>
    <t>PRODUQUÍMICA INDÚSTRIA E COMÉRCIO</t>
  </si>
  <si>
    <t>VESSEL-LOG CIA BRASILEIRA DE NAVEGAÇÃO E LOGÍSTICA</t>
  </si>
  <si>
    <t>MSA INCORPORADORA</t>
  </si>
  <si>
    <t>COMPANHIA BRASILEIRA DE VIDROS PLANOS - CBVP</t>
  </si>
  <si>
    <t>HORTIGIL HORTIFRUTI</t>
  </si>
  <si>
    <t>OCEANIC INCORPORAÇÕES E ADMINISTRAÇÃO</t>
  </si>
  <si>
    <t>CIPASA DESENVOLVIMENTO URBANO</t>
  </si>
  <si>
    <t>OMNI COMPANHIA SECURITIZADORA DE CRÉDITOS FINANCEIROS</t>
  </si>
  <si>
    <t>DEB2012/023</t>
  </si>
  <si>
    <t>BR MALLS PARTICIPAÇÕES</t>
  </si>
  <si>
    <t>RNP2012/002</t>
  </si>
  <si>
    <t>ELECTRA POWER GERAÇÃO DE ENERGIA</t>
  </si>
  <si>
    <t>VULCABRAS l AZALEIA</t>
  </si>
  <si>
    <t>BIOFLEX AGROINDUSTRIAL</t>
  </si>
  <si>
    <t xml:space="preserve">GRAAL BIO INVESTIMENTOS </t>
  </si>
  <si>
    <t>MINAS ARENA - GESTÃO DE INSTALAÇÕES ESPORTIVAS</t>
  </si>
  <si>
    <t xml:space="preserve">SOCIEDADE FIDUCIÁRIA BRASILEIRA </t>
  </si>
  <si>
    <t>RFD/2012/019</t>
  </si>
  <si>
    <t>L.E. PARTICIPAÇÕES SOCIETÁRIAS</t>
  </si>
  <si>
    <t>SB BONSUCESSO ADMINISTRADORA DE SHOPPINGS</t>
  </si>
  <si>
    <t>GALGRIN GROUP</t>
  </si>
  <si>
    <t>BR TOWERS SPE1</t>
  </si>
  <si>
    <t>J&amp;F PARTICIPAÇÕES</t>
  </si>
  <si>
    <t>AEGEA SANEAMENTO E PARTICIPAÇÕES</t>
  </si>
  <si>
    <t>MTEL - TECNOLOGIA</t>
  </si>
  <si>
    <t>SUPERVIA CONCESSIONÁRIA DE TRANSPORTE FERROVIÁRIO</t>
  </si>
  <si>
    <t>CORUMBÁ CONCESSÕES</t>
  </si>
  <si>
    <t>COMPANHIA TRANSUDESTE DE TRANSMISSÃO</t>
  </si>
  <si>
    <t>COMPANHIA TRANSIRAPÉ DE TRANSMISSÃO</t>
  </si>
  <si>
    <t>REM2012/009 e SEC2012/011</t>
  </si>
  <si>
    <t xml:space="preserve">CCB - CIMPOR CIMENTOS DO BRASIL </t>
  </si>
  <si>
    <t>NET SERVIÇOS DE COMUNICAÇÃO</t>
  </si>
  <si>
    <t>UNIMED RIO PARTICIPAÇÕES E INVESTIMENTOS</t>
  </si>
  <si>
    <t>SAMM - SOCIEDADE DE ATIVIDADES EM MULTIMÍDIA</t>
  </si>
  <si>
    <t>CRI/2012-016</t>
  </si>
  <si>
    <t>CRI/2012-017</t>
  </si>
  <si>
    <t>CRI/2012-018</t>
  </si>
  <si>
    <t>FIDC DA INDÚSTRIA EXODUS III</t>
  </si>
  <si>
    <t>AJAX FIDC NP</t>
  </si>
  <si>
    <t>FIDC MULTISSETORIAL VALE</t>
  </si>
  <si>
    <t>FIDC NP CAIXA REVERSÃO CRÉDITOS EM FCVS</t>
  </si>
  <si>
    <t>BRICKELL FIDC MULTISETORIAL</t>
  </si>
  <si>
    <t>FIDC CEEE VI-D</t>
  </si>
  <si>
    <t xml:space="preserve">EQUATORIAL ENERGIA </t>
  </si>
  <si>
    <t>REM2012/010</t>
  </si>
  <si>
    <t>REM2012/012</t>
  </si>
  <si>
    <t>REM2012/011 e SEC2012/012</t>
  </si>
  <si>
    <t xml:space="preserve">CONCESSIONÁRIA AUTO RAPOSO TAVARES SA-CART </t>
  </si>
  <si>
    <t>DEB2012/039</t>
  </si>
  <si>
    <t>DEB2012/038</t>
  </si>
  <si>
    <t>DEB2012/037</t>
  </si>
  <si>
    <t>KARSTEN</t>
  </si>
  <si>
    <t xml:space="preserve">LINHAS DE TAUBATÉ TRANSMISSORA DE ENERGIA </t>
  </si>
  <si>
    <t>CIBE ENERGIA E PARTICIPAÇÕES</t>
  </si>
  <si>
    <t>BLUE BIRD PARTICIPAÇÕES</t>
  </si>
  <si>
    <t>LINHARES GERAÇÃO</t>
  </si>
  <si>
    <t>CIA DE DESEN. ECONÔMICO DE MINAS GERAIS - CODEMIG</t>
  </si>
  <si>
    <t>ÁGUAS GUARIROBA</t>
  </si>
  <si>
    <t>CIMAR - CIMENTOS DO MARANHÃO</t>
  </si>
  <si>
    <t>PRIMAV CONSTRUÇÕES E COMÉRCIO</t>
  </si>
  <si>
    <t>COPOBRAS SA INDÚSTRIA E COMÉRCIO DE EMBALAGENS</t>
  </si>
  <si>
    <t>TERMELÉTRICA VIANA</t>
  </si>
  <si>
    <t>COMPANHIA DE GÁS DE MINAS GERAIS - GASMIG</t>
  </si>
  <si>
    <t>BHG S.A. - BRAZIL HOSPITALITY GROUP</t>
  </si>
  <si>
    <t>ANDRADE GUTIERREZ</t>
  </si>
  <si>
    <t>BC BRAZILCO PARTICIPAÇÕES</t>
  </si>
  <si>
    <t xml:space="preserve">IPIRANGA PRODUTOS DE PETRÓLEO </t>
  </si>
  <si>
    <t>CAMARGO CORRÊA DESENVOLVIMENTO IMOBILIÁRIO</t>
  </si>
  <si>
    <t>ELDORADO BRASIL CELULOSE</t>
  </si>
  <si>
    <t>RO PARTICIPAÇÕES</t>
  </si>
  <si>
    <t>WOW NUTRITION INDÚSTRIA E COMÉRCIO</t>
  </si>
  <si>
    <t xml:space="preserve">VALID </t>
  </si>
  <si>
    <t>CONC. DO SISTEMA ANHANGUERA BANDEIRANTES</t>
  </si>
  <si>
    <t xml:space="preserve">GRAAL INVESTIMENTOS </t>
  </si>
  <si>
    <t>MULTI BRASIL FRANQUEADORA E PARTICIPAÇÕES</t>
  </si>
  <si>
    <t>5225 PARTICIPAÇÕES</t>
  </si>
  <si>
    <t>MMX PORTO SUDESTE</t>
  </si>
  <si>
    <t>CENTRAIS ELÉTRICAS DO PARÁ - CELPA</t>
  </si>
  <si>
    <t>GOLF VILLAGE EMPREENDIMENTOS IMOBILIÁRIOS</t>
  </si>
  <si>
    <t>CRI/2012-020</t>
  </si>
  <si>
    <t>RFD/2012/020</t>
  </si>
  <si>
    <t xml:space="preserve">FIDC GOOD CARD </t>
  </si>
  <si>
    <t>GÁVEA CRÉDITO ESTRUTURADO FIDC</t>
  </si>
  <si>
    <t>RFD/2012/023</t>
  </si>
  <si>
    <t>RFD/2012/022</t>
  </si>
  <si>
    <t>RFD/2012/021</t>
  </si>
  <si>
    <t>YAP - FIDC NP</t>
  </si>
  <si>
    <t>FIDC DA SANEAMENTO DE GOIÁS - SANEAGO - INFRAESTRUTURA II</t>
  </si>
  <si>
    <t>UNX FUNDO DE INVESTIMENTO EM DIREITOS CREDITÓRIOS FINANCEIROS E MERCANTIS</t>
  </si>
  <si>
    <t>G5 PRECATÓRIOS FIDC NP</t>
  </si>
  <si>
    <t xml:space="preserve"> Ano 2013</t>
  </si>
  <si>
    <t>Ano 2013</t>
  </si>
  <si>
    <t>REM/2013/002</t>
  </si>
  <si>
    <t>REM/2013/001 e SEC/2013/001</t>
  </si>
  <si>
    <t>TOTAL - 2013</t>
  </si>
  <si>
    <t>REALTY V EMPREENDIMENTOS IMOBILIÁRIOS</t>
  </si>
  <si>
    <t>CONCESSIONÁRIA RIO MAIS</t>
  </si>
  <si>
    <t xml:space="preserve">RANDON S.A. IMPLEMENTOS E PARTICIPAÇÕES </t>
  </si>
  <si>
    <t>RENOVIAS CONCESSIONÁRIAS</t>
  </si>
  <si>
    <t>ISEC SECURITIZADORA</t>
  </si>
  <si>
    <t>GÁVEA CRÉDITO ESTRUTURADO FIC FIDC</t>
  </si>
  <si>
    <t>ÁGUAS DO MIRANTE</t>
  </si>
  <si>
    <t>CELULOSE IRANI</t>
  </si>
  <si>
    <t>VALID</t>
  </si>
  <si>
    <t>A GERADORA ALUGUEL DE MÁQUINAS</t>
  </si>
  <si>
    <t>REM/2013/003 e SEC/2013/002</t>
  </si>
  <si>
    <t>LINX</t>
  </si>
  <si>
    <t>DEB/2013/007</t>
  </si>
  <si>
    <t>DEB/2013/006</t>
  </si>
  <si>
    <t>DEB/2013/005</t>
  </si>
  <si>
    <t>DEB/2013/004</t>
  </si>
  <si>
    <t>DEB/2013/003</t>
  </si>
  <si>
    <t>DEB/2013/002</t>
  </si>
  <si>
    <t>DEB/2013/001</t>
  </si>
  <si>
    <t>TRIÂNGULO DO SOL AUTO-ESTRADAS</t>
  </si>
  <si>
    <t>REAL ARENAS EMPREENDIMENTOS IMOBILIÁRIOS</t>
  </si>
  <si>
    <t>TEGMA GESTÃO LOGÍSTICA</t>
  </si>
  <si>
    <t>USINAS SIDERÚRGICAS DE MINAS GERAIS</t>
  </si>
  <si>
    <t xml:space="preserve">AXXIOM SOLUÇÕES TECNOLÓGICAS </t>
  </si>
  <si>
    <t>COMPANHIA ESTADUAL DE ÁGUAS E ESGOTOS - CEDAE</t>
  </si>
  <si>
    <t xml:space="preserve">WTORRE  </t>
  </si>
  <si>
    <t>SANTO ANTÔNIO ENERGIA</t>
  </si>
  <si>
    <t>BEN - BIOENERGIA</t>
  </si>
  <si>
    <t>CÁLAMO DISTRIBUIDORA DE PRODUTOS DE BELEZA</t>
  </si>
  <si>
    <t>REIT SECURITIZADORA DE RECEBIVEIS IMOBILIÁRIOS</t>
  </si>
  <si>
    <t>SENIOR SOLUTION</t>
  </si>
  <si>
    <t>MULTIPLAN EMP. IMOBILIARIOS</t>
  </si>
  <si>
    <t>REM/2013/005</t>
  </si>
  <si>
    <t>REM/2013/004 e SEC/2013/003</t>
  </si>
  <si>
    <t>DEB/2013/010</t>
  </si>
  <si>
    <t>DEB/2013/009</t>
  </si>
  <si>
    <t>DEB/2013/008</t>
  </si>
  <si>
    <t>INTERLIGAÇÃO ELÉTRICA GARANHUNS</t>
  </si>
  <si>
    <t>AES SUL DISTRIBUIDORA GAÚCHA DE ENERGIA</t>
  </si>
  <si>
    <t>OI</t>
  </si>
  <si>
    <t>GÁS VERDE</t>
  </si>
  <si>
    <t>BB LEASING S.A. ARRENDAMENTO MERCANTIL</t>
  </si>
  <si>
    <t>EMPRESA DE ENERGIA CACHOEIRA CALDEIRÃO</t>
  </si>
  <si>
    <t>HAZTEC INVESTIMENTOS E PARTICIPAÇÕES</t>
  </si>
  <si>
    <t>BCLV COMÉRCIO DE VEÍCULOS</t>
  </si>
  <si>
    <t xml:space="preserve">BRADO LOGÍSTICA </t>
  </si>
  <si>
    <t>PROFARMA DISTRIBUIDORA DE PRODUTOS FARMACÊUTICOS</t>
  </si>
  <si>
    <t>TECHNOS DA AMAZÔNIA INDÚSTRIA E COMÉRCIO</t>
  </si>
  <si>
    <t>COMPANHIA DE GÁS DE SÃO PAULO - COMGÁS</t>
  </si>
  <si>
    <t>LONGFORD PARTICIPAÇÕES E EMPREENDIMENTOS</t>
  </si>
  <si>
    <t>H.T.K.S.P.E EMPREENDIMENTOS E PARTICIPAÇÕES</t>
  </si>
  <si>
    <t>CRI/2013/003</t>
  </si>
  <si>
    <t>ÁPICE SECURITIZADORA</t>
  </si>
  <si>
    <t>RFD/2013/002</t>
  </si>
  <si>
    <t>RFD/2013/001</t>
  </si>
  <si>
    <t>CHEMICAL VII FIDC INDÚSTRIA PETROQUÍMICA</t>
  </si>
  <si>
    <t>POLO CRÉDITO CONSIGNADO FUNDO DE INVESTIMENTO EM DIREITOS CREDITÓRIOS II</t>
  </si>
  <si>
    <t>SEC/2013/005</t>
  </si>
  <si>
    <t>REM/2013/010</t>
  </si>
  <si>
    <t>REM/2013/009 e SEC/2013/004</t>
  </si>
  <si>
    <t>REM/2013/008</t>
  </si>
  <si>
    <t>REM/2013/007</t>
  </si>
  <si>
    <t>REM/2013/006</t>
  </si>
  <si>
    <t>BB SEGURIDADE PARTICIPAÇÕES</t>
  </si>
  <si>
    <t>SMILES</t>
  </si>
  <si>
    <t>BIOSEV</t>
  </si>
  <si>
    <t>CONCESSIONARIA ECOVIAS DOS IMIGRANTES</t>
  </si>
  <si>
    <t>IOCHPE-MAXION</t>
  </si>
  <si>
    <t>DEB/2013/016</t>
  </si>
  <si>
    <t>DEB/2013/015</t>
  </si>
  <si>
    <t>DEB/2013/014</t>
  </si>
  <si>
    <t>DEB/2013/013</t>
  </si>
  <si>
    <t>DEB/2013/012</t>
  </si>
  <si>
    <t>DEB/2013/011</t>
  </si>
  <si>
    <t>DCA/2013/001</t>
  </si>
  <si>
    <t>ECOGEN BRASIL SOLUÇÕES ENERGÉTICAS</t>
  </si>
  <si>
    <t>CAEP CENTRAL ABRIL EDUCAÇÃO E PARTICIPAÇÕES</t>
  </si>
  <si>
    <t xml:space="preserve">CCR </t>
  </si>
  <si>
    <t>CEMIG CAPIM BRANCO ENERGIA</t>
  </si>
  <si>
    <t>CONSTRUTORA TRIUNFO</t>
  </si>
  <si>
    <t>DISTRIBUIDORA DE ÁGUA CAMAÇARI</t>
  </si>
  <si>
    <t>SOCIEDADE FIDUCIÁRIA BRASILEIRA - SERVIÇOS, NEGÓCIOS E PARTICIPAÇÕES</t>
  </si>
  <si>
    <t>VIGOR ALIMENTOS</t>
  </si>
  <si>
    <t>CONCESSIONÁRIA RODOVIA PRESIDENTE DUTRA</t>
  </si>
  <si>
    <t>CONCESSIONÁRIA DO CENTRO ADMINISTRATIVO DO DISTRITO FEDERAL - CENTRAD</t>
  </si>
  <si>
    <t>BARCAS S.A. - TRANSPORTES MARÍTIMOS</t>
  </si>
  <si>
    <t>COMPANHIA DE CONCESSÃO RODOVIÁRIA JUIZ DE FORA - RIO</t>
  </si>
  <si>
    <t>UNIÃO DE LOJAS LEADER</t>
  </si>
  <si>
    <t>MADRI ADMINISTRAÇÃO, INTERMEDIAÇÃO E PARTICIPAÇÃO</t>
  </si>
  <si>
    <t>GRANBIO INVESTIMENTOS</t>
  </si>
  <si>
    <t>FIDC RED-PETROBRÁS FORNECEDORES</t>
  </si>
  <si>
    <t>STEP-UP II CRÉDITOS JUDICIAIS - FIDC NP</t>
  </si>
  <si>
    <t>RFD/2013/003</t>
  </si>
  <si>
    <t>RFD/2013/004</t>
  </si>
  <si>
    <t>FIDC OMNI VEÍCULOS VIII</t>
  </si>
  <si>
    <t>PAULISTA COMPANHIA SECURITIZADORA DE CRÉDITO FINANCEIROS</t>
  </si>
  <si>
    <t>PCH HOLDING 2</t>
  </si>
  <si>
    <t xml:space="preserve">MARACANAÚ GERADORA DE ENERGIA </t>
  </si>
  <si>
    <t>Q1 COMERCIAL DE ROUPAS</t>
  </si>
  <si>
    <t xml:space="preserve">FERTILIZANTES HERINGER </t>
  </si>
  <si>
    <t>BR TOWERS SPE3</t>
  </si>
  <si>
    <t>ABENGOA CONCESSÕES BRASIL HOLDING</t>
  </si>
  <si>
    <t>SASCAR TECNOLOGIA E SEGURANÇA AUTOMOTIVA</t>
  </si>
  <si>
    <t>ITAPOÁ TERMINAIS PORTUÁRIOS</t>
  </si>
  <si>
    <t>CELESC DISTRIBUIÇÃO</t>
  </si>
  <si>
    <t>VALID SOLUÇÕES E SERVIÇOS DE SEGURANÇA EM MEIOS DE PAGAMENTO E IDENTIFICAÇÃO</t>
  </si>
  <si>
    <t>COMPANHIA MELHORAMENTOS NORTE DO PARANÁ</t>
  </si>
  <si>
    <t>BK BRASIL OPERAÇÃO E ASSESSORIA A RESTAURANTES</t>
  </si>
  <si>
    <t>UNIPAR PARTICIPAÇÕES</t>
  </si>
  <si>
    <t>SM PARTICIPAÇÕES E ADMINISTRAÇÕES LTDA</t>
  </si>
  <si>
    <t>ASCENTY PARTICIPAÇÕES</t>
  </si>
  <si>
    <t>CRI/2013/002</t>
  </si>
  <si>
    <t>CRI/2013/001</t>
  </si>
  <si>
    <t>SIRIUS CRÉDITO FIDC</t>
  </si>
  <si>
    <t>REM/2013/011</t>
  </si>
  <si>
    <t xml:space="preserve">RB CAPITAL HOLDING </t>
  </si>
  <si>
    <t>WAVE PARTICIPAÇÕES</t>
  </si>
  <si>
    <t>A! BODYTECH PARTICIPAÇÕES</t>
  </si>
  <si>
    <t>COMPANHIA DE PROJETOS AMBIENTAIS</t>
  </si>
  <si>
    <t>COMERCIAL BORGATO MÁQUINAS E IMPLEMENTOS</t>
  </si>
  <si>
    <t>LIGHT SERVICOS DE ELETRICIDADE</t>
  </si>
  <si>
    <t>CPFL ENERGIA</t>
  </si>
  <si>
    <t>DOBREVÊ ENERGIA</t>
  </si>
  <si>
    <t>CONTRUTORA ATERPA M.MARTINS</t>
  </si>
  <si>
    <t>ABRIL COMUNICAÇÕES</t>
  </si>
  <si>
    <t>MULTI BRASIL FRANQUEADORA</t>
  </si>
  <si>
    <t>CRUZEIRO DO SUL EDUCACIONAL</t>
  </si>
  <si>
    <t>OEA EÓLICA CORREDOR DO SENANDES IV</t>
  </si>
  <si>
    <t>OEA EÓLICA CORREDOR DO SENANDES III</t>
  </si>
  <si>
    <t>OEA EÓLICA CORREDOR DO SENANDES 2</t>
  </si>
  <si>
    <t>OEA EÓLICA VENTO ARAGANO I</t>
  </si>
  <si>
    <t xml:space="preserve">SBF COMÉRCIO DE PRODUTOS ESPORTIVOS </t>
  </si>
  <si>
    <t xml:space="preserve">RB CAPITAL COMMERCIAL PROPERTIES </t>
  </si>
  <si>
    <t>CRI/2013/005</t>
  </si>
  <si>
    <t>CRI/2013/004</t>
  </si>
  <si>
    <t>LEME MULTISETORIAL IPCA - FIDC</t>
  </si>
  <si>
    <t>RFD/2013/005</t>
  </si>
  <si>
    <t xml:space="preserve">RED FIDC PETROBRAS FORNECEDORES </t>
  </si>
  <si>
    <t>REM/2013/012 e SEC/2013/006</t>
  </si>
  <si>
    <t>DEB/2013/017</t>
  </si>
  <si>
    <t>DEB/2013/018</t>
  </si>
  <si>
    <t>DEB/2013/019</t>
  </si>
  <si>
    <t>DEB/2013/020</t>
  </si>
  <si>
    <t>PHILCO ELETRÔNICOS</t>
  </si>
  <si>
    <t>METROBARRA</t>
  </si>
  <si>
    <t>ALUBAM PARTICIPAÇÕES</t>
  </si>
  <si>
    <t>SANTA CRUZ POWER CORPORATION USINAS HIDROELÉTRICAS</t>
  </si>
  <si>
    <t>USINA CAETÉ</t>
  </si>
  <si>
    <t>INDRA BRASIL SOLUÇÕES E SERVIÇOS TECNOLÓGICOS</t>
  </si>
  <si>
    <t>CONCESSIONÁRIA ROTA DO ATLÂNTICO</t>
  </si>
  <si>
    <t>GRANINVESTIMENTOS</t>
  </si>
  <si>
    <t>CENTRAL EÓLICA TEIU</t>
  </si>
  <si>
    <t>CENTRAL EÓLICA INHAMBU</t>
  </si>
  <si>
    <t>CENTRAL EÓLICA CORRUPIÃO</t>
  </si>
  <si>
    <t xml:space="preserve">CENTRAL EÓLICA TAMANDUÁ MIRIM </t>
  </si>
  <si>
    <t>CENTRAL EÓLICA COQUEIRINHO</t>
  </si>
  <si>
    <t>CENTRAL EÓLICA CAITITU</t>
  </si>
  <si>
    <t>CENTRAL EÓLICA ANGICAL</t>
  </si>
  <si>
    <t>EDP RENOVÁVEIS DO BRASIL</t>
  </si>
  <si>
    <t>TAM LINHAS ÁEREAS</t>
  </si>
  <si>
    <t xml:space="preserve">CARVALHO HOSKEN SA ENGENHARIA E CONSTRUÇÃO </t>
  </si>
  <si>
    <t>TRANSMISSORA SUL LITORÂNEA DE ENERGIA - TSLE</t>
  </si>
  <si>
    <t>ARTERIS</t>
  </si>
  <si>
    <t>NATTCA2006 PARTICIPAÇÕES</t>
  </si>
  <si>
    <t>CRI/2013/008</t>
  </si>
  <si>
    <t>RFD/2013/006</t>
  </si>
  <si>
    <t>RFD/2013/007</t>
  </si>
  <si>
    <t>FIDC DACASA FINANCEIRA (GRUPO DADALTO) II</t>
  </si>
  <si>
    <t>FIDC NP AUSTER</t>
  </si>
  <si>
    <t>CLUB ADMINISTRADORA DE CARTÕES DE CRÉDITO FIDC-NP</t>
  </si>
  <si>
    <t>VCCL PARTICIPAÇÕES</t>
  </si>
  <si>
    <t>ARMAZÉM MATEUS</t>
  </si>
  <si>
    <t xml:space="preserve">LOJAS RENNER </t>
  </si>
  <si>
    <t>ODEBRECHT DEFESA E TECNOLOGIA</t>
  </si>
  <si>
    <t>DUKE ENERGY INT,GERAÇÃO PARANAPANEMA</t>
  </si>
  <si>
    <t xml:space="preserve">CLINICA DELFIN GONZALES MIRANDA </t>
  </si>
  <si>
    <t>LAJEADO ENERGIA</t>
  </si>
  <si>
    <t>CETREL</t>
  </si>
  <si>
    <t>RFD/2013/008</t>
  </si>
  <si>
    <t>FIDC MERCANTIS MONSANTO II</t>
  </si>
  <si>
    <t>POLO CRÉDITO CONSIGNADO FUNDO DE INVESTIMENTO EM DIREITOS CREDITÓRIOS I</t>
  </si>
  <si>
    <t>BER CAPITAL CORPORATE FIDC</t>
  </si>
  <si>
    <t>CENTRAL EOLICA SANTO ANTONIO DE PADUA</t>
  </si>
  <si>
    <t>CENTRAL EOLICA SAO CRISTOVAO</t>
  </si>
  <si>
    <t>CENTRAL EOLICA SÃO JORGE</t>
  </si>
  <si>
    <t>SANTOS ENERGIA PARTICIPAÇÕES</t>
  </si>
  <si>
    <t>CONCESSIONÁRIA DA RODOVIA MG-050</t>
  </si>
  <si>
    <t>ODEBRECHT AMBIENTAL</t>
  </si>
  <si>
    <t>RR PARTICIPAÇÕES</t>
  </si>
  <si>
    <t>AUTO RICCI</t>
  </si>
  <si>
    <t>EOL BRISA ENERGIAS RENOVAVEIS</t>
  </si>
  <si>
    <t>EOL VENTO ENERGIAS RENOVAVEIS</t>
  </si>
  <si>
    <t>EOL WIND ENERGIAS RENOVAVEIS</t>
  </si>
  <si>
    <t xml:space="preserve">REB EMPREENDIMENTOS E ADMINISTRADORAS DE BENS </t>
  </si>
  <si>
    <t>ELETROSOM</t>
  </si>
  <si>
    <t>VOTORANTIM INDUSTRIAL</t>
  </si>
  <si>
    <t>TRANSMISSORA SUL BRASILEIRA DE ENERGIA</t>
  </si>
  <si>
    <t>CAB ÁGUAS DE PARANAGUÁ</t>
  </si>
  <si>
    <t>MAIA E BORBA</t>
  </si>
  <si>
    <t>EM PARTICIPAÇÕES E ADMINISTRAÇÃO</t>
  </si>
  <si>
    <t>SANTA VITÓRIA DO PALMAR HOLDING</t>
  </si>
  <si>
    <t>COMPANHIA PERNAMBUCANA DE SANEAMENTO - COMPESA</t>
  </si>
  <si>
    <t>COMPLEXO MARACANÃ ENTRETENIMENTO</t>
  </si>
  <si>
    <t>RFD/2013/009</t>
  </si>
  <si>
    <t>FIC FIDC XP SABEMI CONSIGNADOS I</t>
  </si>
  <si>
    <t xml:space="preserve">SER EDUCACIONAL </t>
  </si>
  <si>
    <t>GAEC EDUCAÇÃO</t>
  </si>
  <si>
    <t>BANESTES</t>
  </si>
  <si>
    <t>TUPY</t>
  </si>
  <si>
    <t>REM/2013/017 e SEC/2013/009</t>
  </si>
  <si>
    <t>REM/2013/016 e SEC/2013/008</t>
  </si>
  <si>
    <t>REM/2013/015</t>
  </si>
  <si>
    <t>REM/2013/014</t>
  </si>
  <si>
    <t>BRASIL PHARMA</t>
  </si>
  <si>
    <t>RAÍZEN ENERGIA</t>
  </si>
  <si>
    <t>CONCESSIONÁRIA DO SISTEMA ANHANGUERA-BANDEIRANTES</t>
  </si>
  <si>
    <t>DEB/2013/030</t>
  </si>
  <si>
    <t>DEB/2013/029</t>
  </si>
  <si>
    <t>DEB/2013/028</t>
  </si>
  <si>
    <t>DEB/2013/027</t>
  </si>
  <si>
    <t>DEB/2013/026</t>
  </si>
  <si>
    <t>DEB/2013/025</t>
  </si>
  <si>
    <t>DEB/2013/024</t>
  </si>
  <si>
    <t>DEB/2013/023</t>
  </si>
  <si>
    <t>DEB/2013/022</t>
  </si>
  <si>
    <t>DEB/2013/021</t>
  </si>
  <si>
    <t>TRAPÉZIO</t>
  </si>
  <si>
    <t>ONCOCLÍNICAS DO BRASIL SERVIÇOS MÉDICOS</t>
  </si>
  <si>
    <t>CENTRAL EÓLICA BAIXA DO FEIJÃO I</t>
  </si>
  <si>
    <t>CENTRAL EÓLICA BAIXA DO FEIJÃO II</t>
  </si>
  <si>
    <t>CENTRAL EÓLICA BAIXA DO FEIJÃO III</t>
  </si>
  <si>
    <t>CENTRAL EÓLICA BAIXA DO FEIJÃO IV</t>
  </si>
  <si>
    <t xml:space="preserve">HOLCIM </t>
  </si>
  <si>
    <t>SANEAGO - SANEAMENTO DE GOIÁS</t>
  </si>
  <si>
    <t>ELEJOR - CENTRAIS ELÉTRICAS DO RIO JORDÃO</t>
  </si>
  <si>
    <t>SIPCAM UPL BRASIL</t>
  </si>
  <si>
    <t>CODEME ENGENHARIA</t>
  </si>
  <si>
    <t>NORTE BRASIL TRANSMISSORA DE ENERGIA</t>
  </si>
  <si>
    <t>ODEBRECHT ENERGIA</t>
  </si>
  <si>
    <t>CONCESSIONÁRIA DE RODOVIAS DO INTERIOR PAULISTA</t>
  </si>
  <si>
    <t>AEGEA INVESTIMENTOS</t>
  </si>
  <si>
    <t>J.MACEDO</t>
  </si>
  <si>
    <t>EDITORA SCIPIONE</t>
  </si>
  <si>
    <t>EDITORA ÁTICA</t>
  </si>
  <si>
    <t>ALMEIDA JÚNIOR SHOPPING CENTERS</t>
  </si>
  <si>
    <t>SMART.NET HOLDINGS</t>
  </si>
  <si>
    <t>CONCESSIONÁRIA DE RODOVIAS DO OESTE DE SÃO PAULO - VIAOESTE</t>
  </si>
  <si>
    <t xml:space="preserve">BBIF MASTER FIDC LP </t>
  </si>
  <si>
    <t>RFD/2013/010</t>
  </si>
  <si>
    <t>CHEMICAL VIII FIDC INDÚSTRIA PETROQUÍMICA</t>
  </si>
  <si>
    <t>REM/2013/013</t>
  </si>
  <si>
    <t xml:space="preserve">CAMBUCI </t>
  </si>
  <si>
    <t>ARMCO DO BRASIL</t>
  </si>
  <si>
    <t>CIA. DE SANEAMENTO DO PARANÁ - SANEPAR</t>
  </si>
  <si>
    <t>MANAUS AMBIENTAL</t>
  </si>
  <si>
    <t>PSA PAR EMPREENDIMENTOS E PARTICIPAÇÕES</t>
  </si>
  <si>
    <t xml:space="preserve">ACECO TI </t>
  </si>
  <si>
    <t xml:space="preserve">LOJAS LE BISCUIT </t>
  </si>
  <si>
    <t>ALOG SOLUÇÕES DE TECNOLOGIA EM INFORMÁTICA</t>
  </si>
  <si>
    <t>OCEANAIR LINHAS AÉREAS</t>
  </si>
  <si>
    <t>RODONORTE - CONC. ROD. INTEGRADAS</t>
  </si>
  <si>
    <t>DOBREVÊ PARTICIPAÇÕES</t>
  </si>
  <si>
    <t xml:space="preserve">JAURU TRANSMISSORA DE ENERGIA </t>
  </si>
  <si>
    <t>ARM TELECOMUNICAÇÕES E SERVIÇOS DE ENGENHARIA</t>
  </si>
  <si>
    <t xml:space="preserve">ODEBRECHT TRANSPORT </t>
  </si>
  <si>
    <t>MDL REALTY INCORPORADORA</t>
  </si>
  <si>
    <t>ENERGISA SERGIPE - DISTRIBUIDORA DE ENERGIA</t>
  </si>
  <si>
    <t>PONTELAND DISTRIBUIÇÃO</t>
  </si>
  <si>
    <t xml:space="preserve">WRR PARTICIPAÇÕES E INVESTIMENTOS </t>
  </si>
  <si>
    <t>MATRINCHÃ TRANSMISSORA DE ENERGIA</t>
  </si>
  <si>
    <t>CONCESSIONÁRIA TRANSOLÍMPICA</t>
  </si>
  <si>
    <t>DICKKER EMPREENDIMENTOS E PARTICIPAÇÕES</t>
  </si>
  <si>
    <t>CENTRAIS EÓLICAS VENTOS DO NORDESTE</t>
  </si>
  <si>
    <t>CENTRAIS EÓLICAS PILÕES</t>
  </si>
  <si>
    <t>CENTRAIS EÓLICAS DA PRATA</t>
  </si>
  <si>
    <t>CENTRAIS EÓLICAS ARAÇÁS</t>
  </si>
  <si>
    <t>CENTRAIS EÓLICAS TANQUE</t>
  </si>
  <si>
    <t>CENTRAIS EÓLICAS MARON</t>
  </si>
  <si>
    <t>CENTRAIS EÓLICAS SERAÍMA</t>
  </si>
  <si>
    <t>CENTRAIS EÓLICAS ESPIGÃO</t>
  </si>
  <si>
    <t>CENTRAIS EÓLICAS MORRÃO</t>
  </si>
  <si>
    <t>CENTRAIS EÓLICAS BORGO</t>
  </si>
  <si>
    <t>CENTRAIS EÓLICAS SERRA DO ESPINHAÇO</t>
  </si>
  <si>
    <t>CENTRAIS EÓLICAS PELOURINHO</t>
  </si>
  <si>
    <t>CENTRAIS EÓLICAS DOURADOS</t>
  </si>
  <si>
    <t>CENTRAIS EÓLICAS AMETISTA</t>
  </si>
  <si>
    <t>CENTRAIS EÓLICAS CAETITÉ</t>
  </si>
  <si>
    <t>HARAS SAHARA LTDA - ME</t>
  </si>
  <si>
    <t xml:space="preserve">CONCESSIONÁRIA DO VLT CARIOCA </t>
  </si>
  <si>
    <t xml:space="preserve">ITAFÓS MINERAÇÃO </t>
  </si>
  <si>
    <t>CRI/2013/014</t>
  </si>
  <si>
    <t>IMOWEL SECURITIZADORA</t>
  </si>
  <si>
    <t>RFD/2013/012</t>
  </si>
  <si>
    <t>RFD/2013/011</t>
  </si>
  <si>
    <t>SEC/2013/011</t>
  </si>
  <si>
    <t>SEC/2013/010</t>
  </si>
  <si>
    <t>VIA VAREJO</t>
  </si>
  <si>
    <t xml:space="preserve">CVC BRASIL OPERADORA E AG. DE VIAGENS </t>
  </si>
  <si>
    <t>DEB/2013/034</t>
  </si>
  <si>
    <t>DEB/2013/033</t>
  </si>
  <si>
    <t>DEB/2013/032</t>
  </si>
  <si>
    <t>DEB/2013/031</t>
  </si>
  <si>
    <t xml:space="preserve">TERMELÉTRICA PERNAMBUCO III </t>
  </si>
  <si>
    <t>LINHAS DE TAUBATE TRANSMISSORA DE ENERGIA</t>
  </si>
  <si>
    <t>HOSPITAL ESPERANÇA</t>
  </si>
  <si>
    <t>SOCIEDADE ADMINISTRADORA DE ESTACIONAMENTOS E SERVIÇOS</t>
  </si>
  <si>
    <t>ODEBRECHT AMBIENTAL MANSO</t>
  </si>
  <si>
    <t>VILA CATARINA SHOPPING</t>
  </si>
  <si>
    <t>SUSTENTA COMERCIALIZADORA DE ENERGIA</t>
  </si>
  <si>
    <t>SHOPPING CIDADE JARDIM</t>
  </si>
  <si>
    <t>JHSF PARTICIPAÇÕES</t>
  </si>
  <si>
    <t>JHSF MANAUS EMPREENDIMENTOS E INCORPORAÇÕES</t>
  </si>
  <si>
    <t>COMPANHIA METRO NORTE</t>
  </si>
  <si>
    <t>COMPANHIA ADMINISTRADORA DE EMPREENDIMENTO E SERVIÇOS</t>
  </si>
  <si>
    <t>LET'S RENT A CAR</t>
  </si>
  <si>
    <t xml:space="preserve">CRUZEIRO DO SUL EDUCACIONAL </t>
  </si>
  <si>
    <t>CAMARGO CORRÊA CONSTRUÇÕES E PARTICIPAÇÕES</t>
  </si>
  <si>
    <t>UNIPAR CARBOCLORO</t>
  </si>
  <si>
    <t>ALGAR TECNOLOGIA E CONSULTORIA</t>
  </si>
  <si>
    <t>FOZ DE MACAÉ</t>
  </si>
  <si>
    <t>STAR ONE</t>
  </si>
  <si>
    <t>SANTA MARIA ENERGIAS RENOVÁVEIS</t>
  </si>
  <si>
    <t xml:space="preserve">NOVA ASA BRANCA III ENERGIAS RENOVÁVEIS </t>
  </si>
  <si>
    <t xml:space="preserve">NOVA ASA BRANCA II ENERGIAS RENOVÁVEIS </t>
  </si>
  <si>
    <t>SANTA HELENA ENERGIAS RENOVÁVEIS</t>
  </si>
  <si>
    <t>VENTOS DE SANTO URIEL</t>
  </si>
  <si>
    <t xml:space="preserve">NOVA EURUS IV ENERGIAS RENOVÁVEIS </t>
  </si>
  <si>
    <t xml:space="preserve">NOVA ASA BRANCA I ENERGIAS RENOVÁVEIS </t>
  </si>
  <si>
    <t xml:space="preserve">TRANSPORTES LUFT </t>
  </si>
  <si>
    <t>CRI/2013/015</t>
  </si>
  <si>
    <t>CRI/2013/017</t>
  </si>
  <si>
    <t>CRI/2013/016</t>
  </si>
  <si>
    <t>MBK SECURITIZADORA</t>
  </si>
  <si>
    <t>RFD/2013/017</t>
  </si>
  <si>
    <t>RFD/2013/016</t>
  </si>
  <si>
    <t>RFD/2013/015</t>
  </si>
  <si>
    <t>RFD/2013/014</t>
  </si>
  <si>
    <t>RFD/2013/013</t>
  </si>
  <si>
    <t>DRIVER BRASIL TWO BANCO VOLKSVAGEN FIDC FINANCIAMENTO DE VEÍCULOS</t>
  </si>
  <si>
    <t>FIDC BB VOTORANTIM HIGHLAND INFRAESTRUTURA</t>
  </si>
  <si>
    <t>FIDC PINE AGRO</t>
  </si>
  <si>
    <t>FIDC MULTISETORIAL LEGO II LP</t>
  </si>
  <si>
    <t>FIDC - FORNECEDORES ODEBRECHT</t>
  </si>
  <si>
    <t xml:space="preserve">CREDIX FIDC I FIDC MULTISSETORIAL LP </t>
  </si>
  <si>
    <t>KOBOLD MERCANTIS E FINANCEIROS FIDC NP II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</si>
</sst>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\º"/>
    <numFmt numFmtId="166" formatCode="_([$€-2]* #,##0.00_);_([$€-2]* \(#,##0.00\);_([$€-2]* &quot;-&quot;??_)"/>
    <numFmt numFmtId="167" formatCode="_(* #,##0_);_(* \(#,##0\);_(* &quot;-&quot;??_);_(@_)"/>
    <numFmt numFmtId="168" formatCode="0.000000"/>
    <numFmt numFmtId="169" formatCode="0.000000000"/>
    <numFmt numFmtId="170" formatCode="_(&quot;R$ &quot;* #,##0.00_);_(&quot;R$ &quot;* \(#,##0.00\);_(&quot;R$ &quot;* &quot;-&quot;??_);_(@_)"/>
  </numFmts>
  <fonts count="54">
    <font>
      <sz val="10"/>
      <name val="Arial"/>
      <family val="0"/>
    </font>
    <font>
      <sz val="11"/>
      <color indexed="63"/>
      <name val="Calibri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sz val="10"/>
      <color indexed="23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6"/>
      <color indexed="23"/>
      <name val="Verdana"/>
      <family val="2"/>
    </font>
    <font>
      <sz val="20"/>
      <color indexed="9"/>
      <name val="Verdana"/>
      <family val="2"/>
    </font>
    <font>
      <i/>
      <sz val="16"/>
      <color indexed="9"/>
      <name val="Verdana"/>
      <family val="2"/>
    </font>
    <font>
      <b/>
      <sz val="9"/>
      <color indexed="9"/>
      <name val="Verdana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i/>
      <sz val="16"/>
      <color indexed="63"/>
      <name val="Arial"/>
      <family val="2"/>
    </font>
    <font>
      <b/>
      <sz val="12"/>
      <color indexed="63"/>
      <name val="Verdana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4F4E4B"/>
      <name val="Arial"/>
      <family val="2"/>
    </font>
    <font>
      <sz val="7"/>
      <color rgb="FF4F4E4B"/>
      <name val="Arial"/>
      <family val="2"/>
    </font>
    <font>
      <b/>
      <i/>
      <sz val="16"/>
      <color rgb="FF4F4E4B"/>
      <name val="Arial"/>
      <family val="2"/>
    </font>
    <font>
      <b/>
      <sz val="12"/>
      <color rgb="FF4F4E4B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>
        <color indexed="22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66" fontId="0" fillId="0" borderId="0" applyFon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" fontId="50" fillId="0" borderId="10" xfId="0" applyNumberFormat="1" applyFont="1" applyBorder="1" applyAlignment="1">
      <alignment horizontal="center" vertical="center"/>
    </xf>
    <xf numFmtId="165" fontId="51" fillId="33" borderId="0" xfId="64" applyNumberFormat="1" applyFont="1" applyFill="1" applyBorder="1" applyAlignment="1">
      <alignment horizontal="center" vertical="center" wrapText="1"/>
      <protection/>
    </xf>
    <xf numFmtId="165" fontId="51" fillId="0" borderId="0" xfId="64" applyNumberFormat="1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left" vertical="center"/>
    </xf>
    <xf numFmtId="0" fontId="6" fillId="0" borderId="0" xfId="50" applyFont="1" applyAlignment="1">
      <alignment horizontal="center" vertical="center"/>
      <protection/>
    </xf>
    <xf numFmtId="14" fontId="7" fillId="0" borderId="0" xfId="50" applyNumberFormat="1" applyFont="1" applyFill="1" applyBorder="1" applyAlignment="1">
      <alignment horizontal="left"/>
      <protection/>
    </xf>
    <xf numFmtId="0" fontId="7" fillId="0" borderId="0" xfId="50" applyFont="1">
      <alignment/>
      <protection/>
    </xf>
    <xf numFmtId="3" fontId="8" fillId="0" borderId="0" xfId="50" applyNumberFormat="1" applyFont="1" applyFill="1">
      <alignment/>
      <protection/>
    </xf>
    <xf numFmtId="0" fontId="6" fillId="0" borderId="0" xfId="50" applyFont="1" applyAlignment="1">
      <alignment vertical="center"/>
      <protection/>
    </xf>
    <xf numFmtId="0" fontId="10" fillId="34" borderId="0" xfId="50" applyFont="1" applyFill="1" applyBorder="1" applyAlignment="1">
      <alignment horizontal="center" vertical="center"/>
      <protection/>
    </xf>
    <xf numFmtId="0" fontId="11" fillId="34" borderId="0" xfId="50" applyFont="1" applyFill="1" applyBorder="1" applyAlignment="1">
      <alignment horizontal="center" vertical="center"/>
      <protection/>
    </xf>
    <xf numFmtId="17" fontId="12" fillId="34" borderId="0" xfId="50" applyNumberFormat="1" applyFont="1" applyFill="1" applyBorder="1" applyAlignment="1">
      <alignment horizontal="center" vertical="center"/>
      <protection/>
    </xf>
    <xf numFmtId="0" fontId="0" fillId="0" borderId="0" xfId="50">
      <alignment/>
      <protection/>
    </xf>
    <xf numFmtId="0" fontId="3" fillId="35" borderId="0" xfId="50" applyFont="1" applyFill="1" applyAlignment="1">
      <alignment horizontal="center"/>
      <protection/>
    </xf>
    <xf numFmtId="14" fontId="3" fillId="35" borderId="0" xfId="50" applyNumberFormat="1" applyFont="1" applyFill="1" applyAlignment="1">
      <alignment horizontal="center"/>
      <protection/>
    </xf>
    <xf numFmtId="39" fontId="3" fillId="35" borderId="0" xfId="50" applyNumberFormat="1" applyFont="1" applyFill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14" fontId="3" fillId="0" borderId="0" xfId="50" applyNumberFormat="1" applyFont="1" applyAlignment="1">
      <alignment horizontal="center"/>
      <protection/>
    </xf>
    <xf numFmtId="39" fontId="3" fillId="0" borderId="0" xfId="50" applyNumberFormat="1" applyFont="1" applyAlignment="1">
      <alignment horizontal="center"/>
      <protection/>
    </xf>
    <xf numFmtId="0" fontId="3" fillId="0" borderId="0" xfId="50" applyFont="1" applyAlignment="1">
      <alignment horizontal="left"/>
      <protection/>
    </xf>
    <xf numFmtId="0" fontId="9" fillId="0" borderId="0" xfId="50" applyFont="1" applyBorder="1" applyAlignment="1">
      <alignment horizontal="left" vertical="center"/>
      <protection/>
    </xf>
    <xf numFmtId="0" fontId="0" fillId="0" borderId="0" xfId="50" applyAlignment="1">
      <alignment horizontal="center"/>
      <protection/>
    </xf>
    <xf numFmtId="0" fontId="5" fillId="0" borderId="0" xfId="50" applyFont="1" applyFill="1" applyBorder="1" applyAlignment="1">
      <alignment vertical="center"/>
      <protection/>
    </xf>
    <xf numFmtId="0" fontId="3" fillId="0" borderId="0" xfId="50" applyFont="1" applyFill="1" applyAlignment="1">
      <alignment horizontal="center"/>
      <protection/>
    </xf>
    <xf numFmtId="14" fontId="3" fillId="0" borderId="0" xfId="50" applyNumberFormat="1" applyFont="1" applyFill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4" fontId="3" fillId="0" borderId="0" xfId="50" applyNumberFormat="1" applyFont="1" applyFill="1" applyBorder="1" applyAlignment="1">
      <alignment horizontal="center"/>
      <protection/>
    </xf>
    <xf numFmtId="164" fontId="50" fillId="0" borderId="10" xfId="102" applyFont="1" applyBorder="1" applyAlignment="1">
      <alignment horizontal="center" vertical="center" wrapText="1"/>
    </xf>
    <xf numFmtId="0" fontId="6" fillId="0" borderId="0" xfId="50" applyFont="1" applyBorder="1" applyAlignment="1">
      <alignment horizontal="center" vertical="center"/>
      <protection/>
    </xf>
    <xf numFmtId="4" fontId="51" fillId="33" borderId="0" xfId="64" applyNumberFormat="1" applyFont="1" applyFill="1" applyBorder="1" applyAlignment="1">
      <alignment horizontal="center" vertical="center" wrapText="1"/>
      <protection/>
    </xf>
    <xf numFmtId="4" fontId="51" fillId="0" borderId="0" xfId="64" applyNumberFormat="1" applyFont="1" applyFill="1" applyBorder="1" applyAlignment="1">
      <alignment horizontal="center" vertical="center" wrapText="1"/>
      <protection/>
    </xf>
    <xf numFmtId="14" fontId="51" fillId="33" borderId="0" xfId="64" applyNumberFormat="1" applyFont="1" applyFill="1" applyBorder="1" applyAlignment="1">
      <alignment horizontal="center" vertical="center" wrapText="1"/>
      <protection/>
    </xf>
    <xf numFmtId="14" fontId="51" fillId="0" borderId="0" xfId="64" applyNumberFormat="1" applyFont="1" applyFill="1" applyBorder="1" applyAlignment="1">
      <alignment horizontal="center" vertical="center" wrapText="1"/>
      <protection/>
    </xf>
    <xf numFmtId="4" fontId="4" fillId="36" borderId="0" xfId="64" applyNumberFormat="1" applyFont="1" applyFill="1" applyBorder="1" applyAlignment="1">
      <alignment horizontal="center" vertical="center" wrapText="1"/>
      <protection/>
    </xf>
    <xf numFmtId="0" fontId="4" fillId="36" borderId="0" xfId="0" applyFont="1" applyFill="1" applyBorder="1" applyAlignment="1">
      <alignment horizontal="center" vertical="center"/>
    </xf>
    <xf numFmtId="14" fontId="7" fillId="0" borderId="0" xfId="50" applyNumberFormat="1" applyFont="1" applyFill="1" applyAlignment="1">
      <alignment horizontal="left"/>
      <protection/>
    </xf>
    <xf numFmtId="0" fontId="7" fillId="0" borderId="0" xfId="50" applyFont="1" applyFill="1">
      <alignment/>
      <protection/>
    </xf>
    <xf numFmtId="0" fontId="7" fillId="0" borderId="0" xfId="50" applyFont="1" applyFill="1" applyAlignment="1">
      <alignment/>
      <protection/>
    </xf>
    <xf numFmtId="164" fontId="7" fillId="0" borderId="0" xfId="73" applyFont="1" applyFill="1" applyAlignment="1">
      <alignment/>
    </xf>
    <xf numFmtId="167" fontId="7" fillId="0" borderId="0" xfId="73" applyNumberFormat="1" applyFont="1" applyFill="1" applyAlignment="1">
      <alignment horizontal="left"/>
    </xf>
    <xf numFmtId="0" fontId="7" fillId="0" borderId="0" xfId="50" applyFont="1" applyFill="1" applyBorder="1">
      <alignment/>
      <protection/>
    </xf>
    <xf numFmtId="4" fontId="3" fillId="0" borderId="0" xfId="50" applyNumberFormat="1" applyFont="1" applyAlignment="1">
      <alignment horizontal="center"/>
      <protection/>
    </xf>
    <xf numFmtId="0" fontId="10" fillId="34" borderId="0" xfId="50" applyNumberFormat="1" applyFont="1" applyFill="1" applyBorder="1" applyAlignment="1">
      <alignment horizontal="center" vertical="center"/>
      <protection/>
    </xf>
    <xf numFmtId="0" fontId="11" fillId="34" borderId="0" xfId="50" applyNumberFormat="1" applyFont="1" applyFill="1" applyBorder="1" applyAlignment="1">
      <alignment horizontal="center" vertical="center"/>
      <protection/>
    </xf>
    <xf numFmtId="4" fontId="0" fillId="0" borderId="0" xfId="50" applyNumberFormat="1" applyAlignment="1">
      <alignment horizontal="center"/>
      <protection/>
    </xf>
    <xf numFmtId="0" fontId="7" fillId="0" borderId="0" xfId="50" applyNumberFormat="1" applyFont="1" applyFill="1" applyAlignment="1">
      <alignment horizontal="left"/>
      <protection/>
    </xf>
    <xf numFmtId="0" fontId="7" fillId="0" borderId="0" xfId="50" applyNumberFormat="1" applyFont="1" applyFill="1" applyAlignment="1">
      <alignment/>
      <protection/>
    </xf>
    <xf numFmtId="0" fontId="7" fillId="0" borderId="0" xfId="73" applyNumberFormat="1" applyFont="1" applyFill="1" applyAlignment="1">
      <alignment/>
    </xf>
    <xf numFmtId="0" fontId="7" fillId="0" borderId="0" xfId="73" applyNumberFormat="1" applyFont="1" applyFill="1" applyAlignment="1">
      <alignment horizontal="left"/>
    </xf>
    <xf numFmtId="0" fontId="7" fillId="0" borderId="0" xfId="50" applyNumberFormat="1" applyFont="1" applyFill="1" applyBorder="1">
      <alignment/>
      <protection/>
    </xf>
    <xf numFmtId="0" fontId="7" fillId="0" borderId="0" xfId="73" applyNumberFormat="1" applyFont="1" applyAlignment="1">
      <alignment/>
    </xf>
    <xf numFmtId="0" fontId="6" fillId="0" borderId="0" xfId="50" applyNumberFormat="1" applyFont="1" applyAlignment="1">
      <alignment vertical="center"/>
      <protection/>
    </xf>
    <xf numFmtId="0" fontId="7" fillId="0" borderId="0" xfId="50" applyNumberFormat="1" applyFont="1" applyFill="1">
      <alignment/>
      <protection/>
    </xf>
    <xf numFmtId="0" fontId="6" fillId="0" borderId="0" xfId="5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7" fontId="12" fillId="34" borderId="0" xfId="0" applyNumberFormat="1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6" fillId="37" borderId="0" xfId="50" applyFont="1" applyFill="1" applyAlignment="1">
      <alignment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vertical="center"/>
      <protection/>
    </xf>
    <xf numFmtId="0" fontId="6" fillId="37" borderId="0" xfId="50" applyFont="1" applyFill="1" applyBorder="1" applyAlignment="1">
      <alignment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14" fontId="7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43" fontId="33" fillId="0" borderId="0" xfId="102" applyNumberFormat="1" applyFont="1" applyAlignment="1">
      <alignment/>
    </xf>
    <xf numFmtId="14" fontId="7" fillId="0" borderId="0" xfId="0" applyNumberFormat="1" applyFont="1" applyAlignment="1">
      <alignment horizontal="left"/>
    </xf>
    <xf numFmtId="164" fontId="8" fillId="0" borderId="0" xfId="73" applyFont="1" applyFill="1" applyBorder="1" applyAlignment="1">
      <alignment/>
    </xf>
    <xf numFmtId="164" fontId="0" fillId="0" borderId="0" xfId="102" applyFont="1" applyAlignment="1">
      <alignment/>
    </xf>
    <xf numFmtId="168" fontId="0" fillId="0" borderId="0" xfId="50" applyNumberFormat="1" applyAlignment="1">
      <alignment horizontal="center"/>
      <protection/>
    </xf>
    <xf numFmtId="169" fontId="0" fillId="0" borderId="0" xfId="50" applyNumberFormat="1" applyAlignment="1">
      <alignment horizontal="center"/>
      <protection/>
    </xf>
    <xf numFmtId="164" fontId="0" fillId="0" borderId="0" xfId="102" applyFont="1" applyAlignment="1">
      <alignment/>
    </xf>
    <xf numFmtId="164" fontId="6" fillId="0" borderId="0" xfId="102" applyFont="1" applyAlignment="1">
      <alignment vertical="center"/>
    </xf>
    <xf numFmtId="164" fontId="6" fillId="0" borderId="0" xfId="102" applyFont="1" applyBorder="1" applyAlignment="1">
      <alignment vertical="center"/>
    </xf>
    <xf numFmtId="164" fontId="6" fillId="37" borderId="0" xfId="102" applyFont="1" applyFill="1" applyBorder="1" applyAlignment="1">
      <alignment vertical="center"/>
    </xf>
    <xf numFmtId="164" fontId="6" fillId="37" borderId="0" xfId="102" applyFont="1" applyFill="1" applyAlignment="1">
      <alignment vertical="center"/>
    </xf>
    <xf numFmtId="164" fontId="7" fillId="0" borderId="0" xfId="102" applyFont="1" applyAlignment="1">
      <alignment horizontal="center"/>
    </xf>
    <xf numFmtId="164" fontId="5" fillId="0" borderId="0" xfId="102" applyFont="1" applyFill="1" applyBorder="1" applyAlignment="1">
      <alignment vertical="center"/>
    </xf>
    <xf numFmtId="4" fontId="4" fillId="36" borderId="0" xfId="64" applyNumberFormat="1" applyFont="1" applyFill="1" applyBorder="1" applyAlignment="1" quotePrefix="1">
      <alignment horizontal="center" vertical="center" wrapText="1"/>
      <protection/>
    </xf>
    <xf numFmtId="2" fontId="7" fillId="0" borderId="0" xfId="0" applyNumberFormat="1" applyFont="1" applyAlignment="1">
      <alignment horizontal="left"/>
    </xf>
    <xf numFmtId="0" fontId="0" fillId="0" borderId="0" xfId="53">
      <alignment/>
      <protection/>
    </xf>
    <xf numFmtId="0" fontId="7" fillId="0" borderId="0" xfId="53" applyFont="1" applyFill="1" applyBorder="1">
      <alignment/>
      <protection/>
    </xf>
    <xf numFmtId="0" fontId="5" fillId="0" borderId="0" xfId="53" applyFont="1" applyFill="1" applyBorder="1" applyAlignment="1">
      <alignment vertical="center"/>
      <protection/>
    </xf>
    <xf numFmtId="0" fontId="11" fillId="34" borderId="0" xfId="53" applyNumberFormat="1" applyFont="1" applyFill="1" applyBorder="1" applyAlignment="1">
      <alignment horizontal="center" vertical="center"/>
      <protection/>
    </xf>
    <xf numFmtId="0" fontId="10" fillId="34" borderId="0" xfId="53" applyNumberFormat="1" applyFont="1" applyFill="1" applyBorder="1" applyAlignment="1">
      <alignment horizontal="center" vertical="center"/>
      <protection/>
    </xf>
    <xf numFmtId="17" fontId="12" fillId="34" borderId="0" xfId="53" applyNumberFormat="1" applyFont="1" applyFill="1" applyBorder="1" applyAlignment="1">
      <alignment horizontal="center" vertical="center"/>
      <protection/>
    </xf>
    <xf numFmtId="4" fontId="3" fillId="0" borderId="0" xfId="53" applyNumberFormat="1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14" fontId="3" fillId="0" borderId="0" xfId="53" applyNumberFormat="1" applyFont="1" applyAlignment="1">
      <alignment horizontal="center"/>
      <protection/>
    </xf>
    <xf numFmtId="0" fontId="11" fillId="34" borderId="0" xfId="53" applyFont="1" applyFill="1" applyBorder="1" applyAlignment="1">
      <alignment horizontal="center" vertical="center"/>
      <protection/>
    </xf>
    <xf numFmtId="0" fontId="10" fillId="34" borderId="0" xfId="53" applyFont="1" applyFill="1" applyBorder="1" applyAlignment="1">
      <alignment horizontal="center" vertical="center"/>
      <protection/>
    </xf>
    <xf numFmtId="39" fontId="3" fillId="0" borderId="0" xfId="53" applyNumberFormat="1" applyFont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6" fillId="37" borderId="0" xfId="53" applyFont="1" applyFill="1" applyAlignment="1">
      <alignment vertical="center"/>
      <protection/>
    </xf>
    <xf numFmtId="0" fontId="6" fillId="37" borderId="0" xfId="53" applyFont="1" applyFill="1" applyBorder="1" applyAlignment="1">
      <alignment vertical="center"/>
      <protection/>
    </xf>
    <xf numFmtId="0" fontId="6" fillId="0" borderId="0" xfId="53" applyFont="1" applyBorder="1" applyAlignment="1">
      <alignment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3" fontId="8" fillId="0" borderId="0" xfId="53" applyNumberFormat="1" applyFont="1" applyFill="1">
      <alignment/>
      <protection/>
    </xf>
    <xf numFmtId="0" fontId="7" fillId="0" borderId="0" xfId="53" applyFont="1">
      <alignment/>
      <protection/>
    </xf>
    <xf numFmtId="14" fontId="7" fillId="0" borderId="0" xfId="53" applyNumberFormat="1" applyFont="1" applyFill="1" applyBorder="1" applyAlignment="1">
      <alignment horizontal="left"/>
      <protection/>
    </xf>
    <xf numFmtId="0" fontId="6" fillId="0" borderId="0" xfId="53" applyFont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3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left" vertical="center"/>
      <protection/>
    </xf>
    <xf numFmtId="0" fontId="53" fillId="37" borderId="0" xfId="53" applyFont="1" applyFill="1" applyBorder="1" applyAlignment="1">
      <alignment horizontal="left" vertical="center"/>
      <protection/>
    </xf>
    <xf numFmtId="0" fontId="53" fillId="37" borderId="0" xfId="53" applyFont="1" applyFill="1" applyBorder="1" applyAlignment="1">
      <alignment horizontal="center" vertical="center"/>
      <protection/>
    </xf>
  </cellXfs>
  <cellStyles count="8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CRI" xfId="54"/>
    <cellStyle name="Normal 3" xfId="55"/>
    <cellStyle name="Normal 4" xfId="56"/>
    <cellStyle name="Normal 4 2" xfId="57"/>
    <cellStyle name="Normal 4 3" xfId="58"/>
    <cellStyle name="Normal 4_Ações" xfId="59"/>
    <cellStyle name="Normal 5" xfId="60"/>
    <cellStyle name="Normal 5 2" xfId="61"/>
    <cellStyle name="Normal 6" xfId="62"/>
    <cellStyle name="Normal 7" xfId="63"/>
    <cellStyle name="Normal_Consulta access" xfId="64"/>
    <cellStyle name="Nota" xfId="65"/>
    <cellStyle name="Percent" xfId="66"/>
    <cellStyle name="Porcentagem 2" xfId="67"/>
    <cellStyle name="Porcentagem 2 2" xfId="68"/>
    <cellStyle name="Porcentagem 3" xfId="69"/>
    <cellStyle name="Porcentagem 4" xfId="70"/>
    <cellStyle name="Saída" xfId="71"/>
    <cellStyle name="Comma [0]" xfId="72"/>
    <cellStyle name="Separador de milhares 2" xfId="73"/>
    <cellStyle name="Separador de milhares 2 10" xfId="74"/>
    <cellStyle name="Separador de milhares 2 11" xfId="75"/>
    <cellStyle name="Separador de milhares 2 12" xfId="76"/>
    <cellStyle name="Separador de milhares 2 13" xfId="77"/>
    <cellStyle name="Separador de milhares 2 14" xfId="78"/>
    <cellStyle name="Separador de milhares 2 15" xfId="79"/>
    <cellStyle name="Separador de milhares 2 2" xfId="80"/>
    <cellStyle name="Separador de milhares 2 3" xfId="81"/>
    <cellStyle name="Separador de milhares 2 4" xfId="82"/>
    <cellStyle name="Separador de milhares 2 5" xfId="83"/>
    <cellStyle name="Separador de milhares 2 6" xfId="84"/>
    <cellStyle name="Separador de milhares 2 7" xfId="85"/>
    <cellStyle name="Separador de milhares 2 8" xfId="86"/>
    <cellStyle name="Separador de milhares 2 9" xfId="87"/>
    <cellStyle name="Separador de milhares 2_Ações" xfId="88"/>
    <cellStyle name="Separador de milhares 3" xfId="89"/>
    <cellStyle name="Separador de milhares 4" xfId="90"/>
    <cellStyle name="Separador de milhares 4 2" xfId="91"/>
    <cellStyle name="Separador de milhares 5" xfId="92"/>
    <cellStyle name="Separador de milhares 6" xfId="93"/>
    <cellStyle name="Texto de Aviso" xfId="94"/>
    <cellStyle name="Texto Explicativo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Comma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ACA3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1238250</xdr:colOff>
      <xdr:row>3</xdr:row>
      <xdr:rowOff>190500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4</xdr:col>
      <xdr:colOff>1181100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658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1247775</xdr:colOff>
      <xdr:row>3</xdr:row>
      <xdr:rowOff>57150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553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142875</xdr:rowOff>
    </xdr:from>
    <xdr:to>
      <xdr:col>1</xdr:col>
      <xdr:colOff>47625</xdr:colOff>
      <xdr:row>3</xdr:row>
      <xdr:rowOff>161925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496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66675</xdr:colOff>
      <xdr:row>3</xdr:row>
      <xdr:rowOff>95250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286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0</xdr:col>
      <xdr:colOff>1219200</xdr:colOff>
      <xdr:row>3</xdr:row>
      <xdr:rowOff>152400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96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0</xdr:col>
      <xdr:colOff>1219200</xdr:colOff>
      <xdr:row>3</xdr:row>
      <xdr:rowOff>133350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83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1228725</xdr:colOff>
      <xdr:row>3</xdr:row>
      <xdr:rowOff>114300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4</xdr:col>
      <xdr:colOff>95250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74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0</xdr:colOff>
      <xdr:row>7</xdr:row>
      <xdr:rowOff>0</xdr:rowOff>
    </xdr:to>
    <xdr:pic>
      <xdr:nvPicPr>
        <xdr:cNvPr id="3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835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1228725</xdr:colOff>
      <xdr:row>3</xdr:row>
      <xdr:rowOff>114300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4</xdr:col>
      <xdr:colOff>676275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74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1238250</xdr:colOff>
      <xdr:row>3</xdr:row>
      <xdr:rowOff>190500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19050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286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0</xdr:col>
      <xdr:colOff>1152525</xdr:colOff>
      <xdr:row>3</xdr:row>
      <xdr:rowOff>104775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4</xdr:col>
      <xdr:colOff>790575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715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0</xdr:col>
      <xdr:colOff>1152525</xdr:colOff>
      <xdr:row>3</xdr:row>
      <xdr:rowOff>114300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505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85725</xdr:colOff>
      <xdr:row>3</xdr:row>
      <xdr:rowOff>123825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0</xdr:colOff>
      <xdr:row>7</xdr:row>
      <xdr:rowOff>38100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8763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0</xdr:col>
      <xdr:colOff>1152525</xdr:colOff>
      <xdr:row>3</xdr:row>
      <xdr:rowOff>104775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5</xdr:col>
      <xdr:colOff>9525</xdr:colOff>
      <xdr:row>6</xdr:row>
      <xdr:rowOff>219075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09700"/>
          <a:ext cx="7334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1</xdr:col>
      <xdr:colOff>66675</xdr:colOff>
      <xdr:row>3</xdr:row>
      <xdr:rowOff>133350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543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85725</xdr:colOff>
      <xdr:row>3</xdr:row>
      <xdr:rowOff>152400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543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1</xdr:col>
      <xdr:colOff>66675</xdr:colOff>
      <xdr:row>3</xdr:row>
      <xdr:rowOff>133350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863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9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33.7109375" style="22" customWidth="1"/>
    <col min="2" max="2" width="16.28125" style="22" customWidth="1"/>
    <col min="3" max="3" width="14.7109375" style="22" customWidth="1"/>
    <col min="4" max="4" width="32.57421875" style="22" customWidth="1"/>
    <col min="5" max="5" width="18.28125" style="22" customWidth="1"/>
    <col min="6" max="6" width="15.00390625" style="13" bestFit="1" customWidth="1"/>
    <col min="7" max="7" width="9.140625" style="13" customWidth="1"/>
    <col min="8" max="8" width="13.8515625" style="13" bestFit="1" customWidth="1"/>
    <col min="9" max="9" width="14.140625" style="13" customWidth="1"/>
    <col min="10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</v>
      </c>
      <c r="B5" s="29"/>
      <c r="C5" s="29"/>
      <c r="D5" s="29"/>
      <c r="E5" s="29"/>
    </row>
    <row r="6" spans="1:5" s="66" customFormat="1" ht="17.25" customHeight="1">
      <c r="A6" s="117" t="s">
        <v>2</v>
      </c>
      <c r="B6" s="117"/>
      <c r="C6" s="117"/>
      <c r="D6" s="117"/>
      <c r="E6" s="117"/>
    </row>
    <row r="7" spans="1:5" s="66" customFormat="1" ht="17.25" customHeight="1">
      <c r="A7" s="116"/>
      <c r="B7" s="116"/>
      <c r="C7" s="116"/>
      <c r="D7" s="116"/>
      <c r="E7" s="116"/>
    </row>
    <row r="8" spans="1:5" s="66" customFormat="1" ht="17.25" customHeight="1">
      <c r="A8" s="113"/>
      <c r="B8" s="113"/>
      <c r="C8" s="113"/>
      <c r="D8" s="113"/>
      <c r="E8" s="113"/>
    </row>
    <row r="9" spans="1:5" ht="24.75" customHeight="1">
      <c r="A9" s="12" t="s">
        <v>2378</v>
      </c>
      <c r="B9" s="10"/>
      <c r="C9" s="10"/>
      <c r="D9" s="11"/>
      <c r="E9" s="11"/>
    </row>
    <row r="10" spans="1:5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8</v>
      </c>
    </row>
    <row r="11" spans="1:5" ht="12.75">
      <c r="A11" s="2" t="s">
        <v>2677</v>
      </c>
      <c r="B11" s="32">
        <v>41621</v>
      </c>
      <c r="C11" s="2" t="s">
        <v>2090</v>
      </c>
      <c r="D11" s="2" t="s">
        <v>2679</v>
      </c>
      <c r="E11" s="30">
        <v>2845.0306320000004</v>
      </c>
    </row>
    <row r="12" spans="1:5" ht="12.75" customHeight="1">
      <c r="A12" s="3" t="s">
        <v>2678</v>
      </c>
      <c r="B12" s="33">
        <v>41614</v>
      </c>
      <c r="C12" s="3" t="s">
        <v>14</v>
      </c>
      <c r="D12" s="3" t="s">
        <v>2680</v>
      </c>
      <c r="E12" s="31">
        <v>621</v>
      </c>
    </row>
    <row r="13" spans="1:5" ht="12.75">
      <c r="A13" s="2" t="s">
        <v>2592</v>
      </c>
      <c r="B13" s="32">
        <v>41575</v>
      </c>
      <c r="C13" s="2" t="s">
        <v>14</v>
      </c>
      <c r="D13" s="2" t="s">
        <v>2588</v>
      </c>
      <c r="E13" s="30">
        <v>619.42818</v>
      </c>
    </row>
    <row r="14" spans="1:5" ht="12.75" customHeight="1">
      <c r="A14" s="3" t="s">
        <v>2593</v>
      </c>
      <c r="B14" s="33">
        <v>41572</v>
      </c>
      <c r="C14" s="3" t="s">
        <v>14</v>
      </c>
      <c r="D14" s="3" t="s">
        <v>2589</v>
      </c>
      <c r="E14" s="31">
        <v>526.7454309999999</v>
      </c>
    </row>
    <row r="15" spans="1:5" ht="12.75">
      <c r="A15" s="2" t="s">
        <v>2594</v>
      </c>
      <c r="B15" s="32">
        <v>41571</v>
      </c>
      <c r="C15" s="2" t="s">
        <v>2090</v>
      </c>
      <c r="D15" s="2" t="s">
        <v>2590</v>
      </c>
      <c r="E15" s="30">
        <v>2.59214851</v>
      </c>
    </row>
    <row r="16" spans="1:5" ht="12.75" customHeight="1">
      <c r="A16" s="3" t="s">
        <v>2595</v>
      </c>
      <c r="B16" s="33">
        <v>41564</v>
      </c>
      <c r="C16" s="3" t="s">
        <v>2090</v>
      </c>
      <c r="D16" s="3" t="s">
        <v>2591</v>
      </c>
      <c r="E16" s="31">
        <v>523.25</v>
      </c>
    </row>
    <row r="17" spans="1:5" ht="12.75">
      <c r="A17" s="2" t="s">
        <v>2521</v>
      </c>
      <c r="B17" s="32">
        <v>41473</v>
      </c>
      <c r="C17" s="2" t="s">
        <v>14</v>
      </c>
      <c r="D17" s="2" t="s">
        <v>2151</v>
      </c>
      <c r="E17" s="30">
        <v>1034.9999881200001</v>
      </c>
    </row>
    <row r="18" spans="1:5" ht="12.75" customHeight="1">
      <c r="A18" s="3" t="s">
        <v>2497</v>
      </c>
      <c r="B18" s="33">
        <v>41430</v>
      </c>
      <c r="C18" s="3" t="s">
        <v>2090</v>
      </c>
      <c r="D18" s="3" t="s">
        <v>507</v>
      </c>
      <c r="E18" s="31">
        <v>432.4</v>
      </c>
    </row>
    <row r="19" spans="1:5" ht="12.75">
      <c r="A19" s="2" t="s">
        <v>2440</v>
      </c>
      <c r="B19" s="32">
        <v>41390</v>
      </c>
      <c r="C19" s="2" t="s">
        <v>14</v>
      </c>
      <c r="D19" s="2" t="s">
        <v>2446</v>
      </c>
      <c r="E19" s="30">
        <v>11475</v>
      </c>
    </row>
    <row r="20" spans="1:5" ht="12.75" customHeight="1">
      <c r="A20" s="3" t="s">
        <v>2441</v>
      </c>
      <c r="B20" s="33">
        <v>41390</v>
      </c>
      <c r="C20" s="3" t="s">
        <v>14</v>
      </c>
      <c r="D20" s="3" t="s">
        <v>2447</v>
      </c>
      <c r="E20" s="31">
        <v>1132.1738904</v>
      </c>
    </row>
    <row r="21" spans="1:5" ht="12.75">
      <c r="A21" s="2" t="s">
        <v>2442</v>
      </c>
      <c r="B21" s="32">
        <v>41389</v>
      </c>
      <c r="C21" s="2" t="s">
        <v>2090</v>
      </c>
      <c r="D21" s="2" t="s">
        <v>865</v>
      </c>
      <c r="E21" s="30">
        <v>585.4735350000001</v>
      </c>
    </row>
    <row r="22" spans="1:5" ht="12.75" customHeight="1">
      <c r="A22" s="3" t="s">
        <v>2443</v>
      </c>
      <c r="B22" s="33">
        <v>41387</v>
      </c>
      <c r="C22" s="3" t="s">
        <v>14</v>
      </c>
      <c r="D22" s="3" t="s">
        <v>565</v>
      </c>
      <c r="E22" s="31">
        <v>851</v>
      </c>
    </row>
    <row r="23" spans="1:5" ht="12.75">
      <c r="A23" s="2" t="s">
        <v>2444</v>
      </c>
      <c r="B23" s="32">
        <v>41383</v>
      </c>
      <c r="C23" s="2" t="s">
        <v>2090</v>
      </c>
      <c r="D23" s="2" t="s">
        <v>2351</v>
      </c>
      <c r="E23" s="30">
        <v>377.93427</v>
      </c>
    </row>
    <row r="24" spans="1:5" ht="12.75" customHeight="1">
      <c r="A24" s="3" t="s">
        <v>2445</v>
      </c>
      <c r="B24" s="33">
        <v>41380</v>
      </c>
      <c r="C24" s="3" t="s">
        <v>14</v>
      </c>
      <c r="D24" s="3" t="s">
        <v>2448</v>
      </c>
      <c r="E24" s="31">
        <v>805.000005</v>
      </c>
    </row>
    <row r="25" spans="1:5" ht="12.75">
      <c r="A25" s="2" t="s">
        <v>2415</v>
      </c>
      <c r="B25" s="32">
        <v>41361</v>
      </c>
      <c r="C25" s="2" t="s">
        <v>2090</v>
      </c>
      <c r="D25" s="2" t="s">
        <v>2414</v>
      </c>
      <c r="E25" s="30">
        <v>704.7</v>
      </c>
    </row>
    <row r="26" spans="1:5" ht="12.75" customHeight="1">
      <c r="A26" s="3" t="s">
        <v>2416</v>
      </c>
      <c r="B26" s="33">
        <v>41340</v>
      </c>
      <c r="C26" s="3" t="s">
        <v>14</v>
      </c>
      <c r="D26" s="3" t="s">
        <v>2413</v>
      </c>
      <c r="E26" s="31">
        <v>62.1792925</v>
      </c>
    </row>
    <row r="27" spans="1:5" ht="12.75">
      <c r="A27" s="2" t="s">
        <v>2393</v>
      </c>
      <c r="B27" s="32">
        <v>41312</v>
      </c>
      <c r="C27" s="2" t="s">
        <v>14</v>
      </c>
      <c r="D27" s="2" t="s">
        <v>2394</v>
      </c>
      <c r="E27" s="30">
        <v>527.85</v>
      </c>
    </row>
    <row r="28" spans="1:5" ht="12.75" customHeight="1">
      <c r="A28" s="3" t="s">
        <v>2381</v>
      </c>
      <c r="B28" s="33">
        <v>41298</v>
      </c>
      <c r="C28" s="3" t="s">
        <v>2090</v>
      </c>
      <c r="D28" s="3" t="s">
        <v>25</v>
      </c>
      <c r="E28" s="31">
        <v>768.684546</v>
      </c>
    </row>
    <row r="29" spans="1:5" ht="12.75">
      <c r="A29" s="35"/>
      <c r="B29" s="35"/>
      <c r="C29" s="35"/>
      <c r="D29" s="35" t="s">
        <v>2382</v>
      </c>
      <c r="E29" s="89">
        <f>SUM(E11:E28)</f>
        <v>23895.441918530007</v>
      </c>
    </row>
    <row r="30" spans="1:5" s="66" customFormat="1" ht="17.25" customHeight="1">
      <c r="A30" s="67"/>
      <c r="B30" s="67"/>
      <c r="C30" s="67"/>
      <c r="D30" s="67"/>
      <c r="E30" s="67"/>
    </row>
    <row r="31" spans="1:5" ht="24.75" customHeight="1">
      <c r="A31" s="12" t="s">
        <v>1986</v>
      </c>
      <c r="B31" s="10"/>
      <c r="C31" s="10"/>
      <c r="D31" s="11"/>
      <c r="E31" s="11"/>
    </row>
    <row r="32" spans="1:5" ht="36" customHeight="1">
      <c r="A32" s="1" t="s">
        <v>4</v>
      </c>
      <c r="B32" s="28" t="s">
        <v>5</v>
      </c>
      <c r="C32" s="28" t="s">
        <v>6</v>
      </c>
      <c r="D32" s="28" t="s">
        <v>7</v>
      </c>
      <c r="E32" s="28" t="s">
        <v>8</v>
      </c>
    </row>
    <row r="33" spans="1:5" ht="12.75" customHeight="1">
      <c r="A33" s="2" t="s">
        <v>2333</v>
      </c>
      <c r="B33" s="32">
        <v>41256</v>
      </c>
      <c r="C33" s="2" t="s">
        <v>2090</v>
      </c>
      <c r="D33" s="2" t="s">
        <v>61</v>
      </c>
      <c r="E33" s="30">
        <v>447.62969250000003</v>
      </c>
    </row>
    <row r="34" spans="1:5" ht="12.75" customHeight="1">
      <c r="A34" s="3" t="s">
        <v>2334</v>
      </c>
      <c r="B34" s="33">
        <v>41253</v>
      </c>
      <c r="C34" s="3" t="s">
        <v>2090</v>
      </c>
      <c r="D34" s="3" t="s">
        <v>2331</v>
      </c>
      <c r="E34" s="31">
        <v>1420.5685919999999</v>
      </c>
    </row>
    <row r="35" spans="1:5" ht="12.75" customHeight="1">
      <c r="A35" s="2" t="s">
        <v>2332</v>
      </c>
      <c r="B35" s="32">
        <v>41248</v>
      </c>
      <c r="C35" s="2" t="s">
        <v>2090</v>
      </c>
      <c r="D35" s="2" t="s">
        <v>1662</v>
      </c>
      <c r="E35" s="30">
        <v>1050</v>
      </c>
    </row>
    <row r="36" spans="1:5" ht="12.75" customHeight="1">
      <c r="A36" s="3" t="s">
        <v>2317</v>
      </c>
      <c r="B36" s="33">
        <v>41242</v>
      </c>
      <c r="C36" s="3" t="s">
        <v>2090</v>
      </c>
      <c r="D36" s="3" t="s">
        <v>205</v>
      </c>
      <c r="E36" s="31">
        <v>556.875</v>
      </c>
    </row>
    <row r="37" spans="1:5" ht="12.75" customHeight="1">
      <c r="A37" s="2" t="s">
        <v>2257</v>
      </c>
      <c r="B37" s="32">
        <v>41208</v>
      </c>
      <c r="C37" s="2" t="s">
        <v>2090</v>
      </c>
      <c r="D37" s="2" t="s">
        <v>2258</v>
      </c>
      <c r="E37" s="30">
        <v>439.320868</v>
      </c>
    </row>
    <row r="38" spans="1:5" ht="12.75" customHeight="1">
      <c r="A38" s="3" t="s">
        <v>2240</v>
      </c>
      <c r="B38" s="33">
        <v>41110</v>
      </c>
      <c r="C38" s="3" t="s">
        <v>2090</v>
      </c>
      <c r="D38" s="3" t="s">
        <v>2239</v>
      </c>
      <c r="E38" s="31">
        <v>1755</v>
      </c>
    </row>
    <row r="39" spans="1:5" ht="12.75" customHeight="1">
      <c r="A39" s="2" t="s">
        <v>2252</v>
      </c>
      <c r="B39" s="32">
        <v>41088</v>
      </c>
      <c r="C39" s="2" t="s">
        <v>2090</v>
      </c>
      <c r="D39" s="2" t="s">
        <v>2144</v>
      </c>
      <c r="E39" s="30">
        <v>1479.0955840000001</v>
      </c>
    </row>
    <row r="40" spans="1:5" ht="12.75" customHeight="1">
      <c r="A40" s="3" t="s">
        <v>2253</v>
      </c>
      <c r="B40" s="33">
        <v>41082</v>
      </c>
      <c r="C40" s="3" t="s">
        <v>2090</v>
      </c>
      <c r="D40" s="3" t="s">
        <v>1753</v>
      </c>
      <c r="E40" s="31">
        <v>553.15</v>
      </c>
    </row>
    <row r="41" spans="1:5" ht="12.75" customHeight="1">
      <c r="A41" s="2" t="s">
        <v>2089</v>
      </c>
      <c r="B41" s="32">
        <v>41025</v>
      </c>
      <c r="C41" s="2" t="s">
        <v>14</v>
      </c>
      <c r="D41" s="2" t="s">
        <v>2093</v>
      </c>
      <c r="E41" s="30">
        <v>425.596178</v>
      </c>
    </row>
    <row r="42" spans="1:5" ht="12.75" customHeight="1">
      <c r="A42" s="3" t="s">
        <v>2088</v>
      </c>
      <c r="B42" s="33">
        <v>41024</v>
      </c>
      <c r="C42" s="3" t="s">
        <v>2090</v>
      </c>
      <c r="D42" s="3" t="s">
        <v>2092</v>
      </c>
      <c r="E42" s="31">
        <v>1443.55645855</v>
      </c>
    </row>
    <row r="43" spans="1:5" ht="12.75" customHeight="1">
      <c r="A43" s="2" t="s">
        <v>2087</v>
      </c>
      <c r="B43" s="32">
        <v>41024</v>
      </c>
      <c r="C43" s="2" t="s">
        <v>14</v>
      </c>
      <c r="D43" s="2" t="s">
        <v>2091</v>
      </c>
      <c r="E43" s="30">
        <v>3656.25</v>
      </c>
    </row>
    <row r="44" spans="1:5" ht="12.75" customHeight="1">
      <c r="A44" s="3" t="s">
        <v>2086</v>
      </c>
      <c r="B44" s="33">
        <v>41019</v>
      </c>
      <c r="C44" s="3" t="s">
        <v>14</v>
      </c>
      <c r="D44" s="3" t="s">
        <v>2094</v>
      </c>
      <c r="E44" s="31">
        <v>313.926489</v>
      </c>
    </row>
    <row r="45" spans="1:5" ht="12.75" customHeight="1">
      <c r="A45" s="2" t="s">
        <v>2085</v>
      </c>
      <c r="B45" s="32">
        <v>41017</v>
      </c>
      <c r="C45" s="2" t="s">
        <v>2090</v>
      </c>
      <c r="D45" s="2" t="s">
        <v>1758</v>
      </c>
      <c r="E45" s="30">
        <v>758.5444515</v>
      </c>
    </row>
    <row r="46" spans="1:5" ht="12.75">
      <c r="A46" s="35"/>
      <c r="B46" s="35"/>
      <c r="C46" s="35"/>
      <c r="D46" s="35" t="s">
        <v>1987</v>
      </c>
      <c r="E46" s="89">
        <f>SUM(E33:E45)</f>
        <v>14299.513313549998</v>
      </c>
    </row>
    <row r="47" spans="1:5" ht="19.5" customHeight="1">
      <c r="A47" s="20"/>
      <c r="B47" s="18"/>
      <c r="C47" s="17"/>
      <c r="D47" s="17"/>
      <c r="E47" s="19"/>
    </row>
    <row r="48" spans="1:5" ht="24.75" customHeight="1">
      <c r="A48" s="12" t="s">
        <v>3</v>
      </c>
      <c r="B48" s="10"/>
      <c r="C48" s="10"/>
      <c r="D48" s="11"/>
      <c r="E48" s="11"/>
    </row>
    <row r="49" spans="1:5" ht="36" customHeight="1">
      <c r="A49" s="1" t="s">
        <v>4</v>
      </c>
      <c r="B49" s="28" t="s">
        <v>5</v>
      </c>
      <c r="C49" s="28" t="s">
        <v>6</v>
      </c>
      <c r="D49" s="28" t="s">
        <v>7</v>
      </c>
      <c r="E49" s="28" t="s">
        <v>8</v>
      </c>
    </row>
    <row r="50" spans="1:5" ht="12.75" customHeight="1">
      <c r="A50" s="2" t="s">
        <v>1880</v>
      </c>
      <c r="B50" s="32">
        <v>40844</v>
      </c>
      <c r="C50" s="2" t="s">
        <v>12</v>
      </c>
      <c r="D50" s="2" t="s">
        <v>848</v>
      </c>
      <c r="E50" s="30">
        <v>31.55161324</v>
      </c>
    </row>
    <row r="51" spans="1:5" ht="12.75" customHeight="1">
      <c r="A51" s="3" t="s">
        <v>1879</v>
      </c>
      <c r="B51" s="33">
        <v>40821</v>
      </c>
      <c r="C51" s="3" t="s">
        <v>12</v>
      </c>
      <c r="D51" s="3" t="s">
        <v>1878</v>
      </c>
      <c r="E51" s="31">
        <v>1722.2219648</v>
      </c>
    </row>
    <row r="52" spans="1:5" ht="12.75" customHeight="1">
      <c r="A52" s="2" t="s">
        <v>1821</v>
      </c>
      <c r="B52" s="32">
        <v>40749</v>
      </c>
      <c r="C52" s="2" t="s">
        <v>14</v>
      </c>
      <c r="D52" s="2" t="s">
        <v>865</v>
      </c>
      <c r="E52" s="30">
        <v>426.80414</v>
      </c>
    </row>
    <row r="53" spans="1:5" ht="12.75" customHeight="1">
      <c r="A53" s="3" t="s">
        <v>1823</v>
      </c>
      <c r="B53" s="33">
        <v>40732</v>
      </c>
      <c r="C53" s="3" t="s">
        <v>12</v>
      </c>
      <c r="D53" s="3" t="s">
        <v>1819</v>
      </c>
      <c r="E53" s="31">
        <v>810.72402</v>
      </c>
    </row>
    <row r="54" spans="1:5" ht="12.75" customHeight="1">
      <c r="A54" s="2" t="s">
        <v>1824</v>
      </c>
      <c r="B54" s="32">
        <v>40725</v>
      </c>
      <c r="C54" s="2" t="s">
        <v>12</v>
      </c>
      <c r="D54" s="2" t="s">
        <v>1820</v>
      </c>
      <c r="E54" s="30">
        <v>309.456274</v>
      </c>
    </row>
    <row r="55" spans="1:5" ht="12.75" customHeight="1">
      <c r="A55" s="3" t="s">
        <v>1752</v>
      </c>
      <c r="B55" s="33">
        <v>40724</v>
      </c>
      <c r="C55" s="3" t="s">
        <v>12</v>
      </c>
      <c r="D55" s="3" t="s">
        <v>1756</v>
      </c>
      <c r="E55" s="31">
        <v>424.94374999999997</v>
      </c>
    </row>
    <row r="56" spans="1:5" ht="12.75" customHeight="1">
      <c r="A56" s="2" t="s">
        <v>1751</v>
      </c>
      <c r="B56" s="32">
        <v>40723</v>
      </c>
      <c r="C56" s="2" t="s">
        <v>12</v>
      </c>
      <c r="D56" s="2" t="s">
        <v>1755</v>
      </c>
      <c r="E56" s="30">
        <v>690.2875</v>
      </c>
    </row>
    <row r="57" spans="1:5" ht="12.75" customHeight="1">
      <c r="A57" s="3" t="s">
        <v>1750</v>
      </c>
      <c r="B57" s="33">
        <v>40723</v>
      </c>
      <c r="C57" s="3" t="s">
        <v>14</v>
      </c>
      <c r="D57" s="3" t="s">
        <v>1754</v>
      </c>
      <c r="E57" s="31">
        <v>461.5540545</v>
      </c>
    </row>
    <row r="58" spans="1:5" ht="12.75" customHeight="1">
      <c r="A58" s="2" t="s">
        <v>1757</v>
      </c>
      <c r="B58" s="32">
        <v>40722</v>
      </c>
      <c r="C58" s="2" t="s">
        <v>14</v>
      </c>
      <c r="D58" s="2" t="s">
        <v>1758</v>
      </c>
      <c r="E58" s="30">
        <v>1085.147882</v>
      </c>
    </row>
    <row r="59" spans="1:5" ht="12.75" customHeight="1">
      <c r="A59" s="3" t="s">
        <v>1749</v>
      </c>
      <c r="B59" s="33">
        <v>40718</v>
      </c>
      <c r="C59" s="3" t="s">
        <v>14</v>
      </c>
      <c r="D59" s="3" t="s">
        <v>1753</v>
      </c>
      <c r="E59" s="31">
        <v>465.75</v>
      </c>
    </row>
    <row r="60" spans="1:5" ht="12.75" customHeight="1">
      <c r="A60" s="2" t="s">
        <v>1717</v>
      </c>
      <c r="B60" s="32">
        <v>40674</v>
      </c>
      <c r="C60" s="2" t="s">
        <v>12</v>
      </c>
      <c r="D60" s="2" t="s">
        <v>1718</v>
      </c>
      <c r="E60" s="30">
        <v>731</v>
      </c>
    </row>
    <row r="61" spans="1:5" ht="12.75" customHeight="1">
      <c r="A61" s="3" t="s">
        <v>1694</v>
      </c>
      <c r="B61" s="33">
        <v>40662</v>
      </c>
      <c r="C61" s="3" t="s">
        <v>14</v>
      </c>
      <c r="D61" s="3" t="s">
        <v>1690</v>
      </c>
      <c r="E61" s="31">
        <v>925.785536</v>
      </c>
    </row>
    <row r="62" spans="1:5" ht="12.75" customHeight="1">
      <c r="A62" s="2" t="s">
        <v>1692</v>
      </c>
      <c r="B62" s="32">
        <v>40646</v>
      </c>
      <c r="C62" s="2" t="s">
        <v>12</v>
      </c>
      <c r="D62" s="2" t="s">
        <v>1691</v>
      </c>
      <c r="E62" s="30">
        <v>5536.9875686</v>
      </c>
    </row>
    <row r="63" spans="1:5" ht="12.75" customHeight="1">
      <c r="A63" s="3" t="s">
        <v>1693</v>
      </c>
      <c r="B63" s="33">
        <v>40645</v>
      </c>
      <c r="C63" s="3" t="s">
        <v>14</v>
      </c>
      <c r="D63" s="3" t="s">
        <v>640</v>
      </c>
      <c r="E63" s="31">
        <v>539.310336</v>
      </c>
    </row>
    <row r="64" spans="1:5" ht="12.75" customHeight="1">
      <c r="A64" s="2" t="s">
        <v>1679</v>
      </c>
      <c r="B64" s="32">
        <v>40606</v>
      </c>
      <c r="C64" s="2" t="s">
        <v>14</v>
      </c>
      <c r="D64" s="2" t="s">
        <v>1651</v>
      </c>
      <c r="E64" s="30">
        <v>474.21370349999995</v>
      </c>
    </row>
    <row r="65" spans="1:5" ht="12.75" customHeight="1">
      <c r="A65" s="3" t="s">
        <v>1623</v>
      </c>
      <c r="B65" s="33">
        <v>40588</v>
      </c>
      <c r="C65" s="3" t="s">
        <v>12</v>
      </c>
      <c r="D65" s="3" t="s">
        <v>1625</v>
      </c>
      <c r="E65" s="31">
        <v>291.26625</v>
      </c>
    </row>
    <row r="66" spans="1:5" ht="12.75" customHeight="1">
      <c r="A66" s="2" t="s">
        <v>1622</v>
      </c>
      <c r="B66" s="32">
        <v>40584</v>
      </c>
      <c r="C66" s="2" t="s">
        <v>12</v>
      </c>
      <c r="D66" s="2" t="s">
        <v>1626</v>
      </c>
      <c r="E66" s="30">
        <v>354.2</v>
      </c>
    </row>
    <row r="67" spans="1:5" ht="12.75" customHeight="1">
      <c r="A67" s="3" t="s">
        <v>1621</v>
      </c>
      <c r="B67" s="33">
        <v>40582</v>
      </c>
      <c r="C67" s="3" t="s">
        <v>14</v>
      </c>
      <c r="D67" s="3" t="s">
        <v>1627</v>
      </c>
      <c r="E67" s="31">
        <v>1515.079361</v>
      </c>
    </row>
    <row r="68" spans="1:5" ht="12.75" customHeight="1">
      <c r="A68" s="2" t="s">
        <v>1620</v>
      </c>
      <c r="B68" s="32">
        <v>40578</v>
      </c>
      <c r="C68" s="2" t="s">
        <v>14</v>
      </c>
      <c r="D68" s="2" t="s">
        <v>1628</v>
      </c>
      <c r="E68" s="30">
        <v>506.86503000000005</v>
      </c>
    </row>
    <row r="69" spans="1:5" ht="12.75" customHeight="1">
      <c r="A69" s="3" t="s">
        <v>1619</v>
      </c>
      <c r="B69" s="33">
        <v>40578</v>
      </c>
      <c r="C69" s="3" t="s">
        <v>12</v>
      </c>
      <c r="D69" s="3" t="s">
        <v>1629</v>
      </c>
      <c r="E69" s="31">
        <v>199.0142325</v>
      </c>
    </row>
    <row r="70" spans="1:5" ht="12.75" customHeight="1">
      <c r="A70" s="2" t="s">
        <v>1617</v>
      </c>
      <c r="B70" s="32">
        <v>40576</v>
      </c>
      <c r="C70" s="2" t="s">
        <v>12</v>
      </c>
      <c r="D70" s="2" t="s">
        <v>274</v>
      </c>
      <c r="E70" s="30">
        <v>414</v>
      </c>
    </row>
    <row r="71" spans="1:5" ht="12.75" customHeight="1">
      <c r="A71" s="3" t="s">
        <v>1618</v>
      </c>
      <c r="B71" s="33">
        <v>40576</v>
      </c>
      <c r="C71" s="3" t="s">
        <v>14</v>
      </c>
      <c r="D71" s="3" t="s">
        <v>1630</v>
      </c>
      <c r="E71" s="31">
        <v>499.99998</v>
      </c>
    </row>
    <row r="72" spans="1:5" ht="12.75" customHeight="1">
      <c r="A72" s="2" t="s">
        <v>1616</v>
      </c>
      <c r="B72" s="32">
        <v>40575</v>
      </c>
      <c r="C72" s="2" t="s">
        <v>14</v>
      </c>
      <c r="D72" s="2" t="s">
        <v>1631</v>
      </c>
      <c r="E72" s="30">
        <v>565.808847</v>
      </c>
    </row>
    <row r="73" spans="1:5" ht="12.75">
      <c r="A73" s="35"/>
      <c r="B73" s="35"/>
      <c r="C73" s="35"/>
      <c r="D73" s="35" t="s">
        <v>9</v>
      </c>
      <c r="E73" s="34">
        <f>SUM(E50:E72)</f>
        <v>18981.972043140006</v>
      </c>
    </row>
    <row r="74" spans="1:5" ht="19.5" customHeight="1">
      <c r="A74" s="20"/>
      <c r="B74" s="18"/>
      <c r="C74" s="17"/>
      <c r="D74" s="17"/>
      <c r="E74" s="19"/>
    </row>
    <row r="75" spans="1:5" ht="24.75" customHeight="1">
      <c r="A75" s="12" t="s">
        <v>10</v>
      </c>
      <c r="B75" s="10"/>
      <c r="C75" s="10"/>
      <c r="D75" s="11"/>
      <c r="E75" s="11"/>
    </row>
    <row r="76" spans="1:5" ht="36" customHeight="1">
      <c r="A76" s="1" t="s">
        <v>4</v>
      </c>
      <c r="B76" s="28" t="s">
        <v>5</v>
      </c>
      <c r="C76" s="28" t="s">
        <v>6</v>
      </c>
      <c r="D76" s="28" t="s">
        <v>7</v>
      </c>
      <c r="E76" s="28" t="s">
        <v>8</v>
      </c>
    </row>
    <row r="77" spans="1:5" ht="12.75" customHeight="1">
      <c r="A77" s="2" t="s">
        <v>13</v>
      </c>
      <c r="B77" s="32">
        <v>40529</v>
      </c>
      <c r="C77" s="2" t="s">
        <v>14</v>
      </c>
      <c r="D77" s="2" t="s">
        <v>15</v>
      </c>
      <c r="E77" s="30">
        <v>654.6976559999999</v>
      </c>
    </row>
    <row r="78" spans="1:5" ht="12.75" customHeight="1">
      <c r="A78" s="3" t="s">
        <v>16</v>
      </c>
      <c r="B78" s="33">
        <v>40522</v>
      </c>
      <c r="C78" s="3" t="s">
        <v>12</v>
      </c>
      <c r="D78" s="3" t="s">
        <v>17</v>
      </c>
      <c r="E78" s="31">
        <v>844.1</v>
      </c>
    </row>
    <row r="79" spans="1:5" ht="12.75" customHeight="1">
      <c r="A79" s="2" t="s">
        <v>18</v>
      </c>
      <c r="B79" s="32">
        <v>40480</v>
      </c>
      <c r="C79" s="2" t="s">
        <v>14</v>
      </c>
      <c r="D79" s="2" t="s">
        <v>19</v>
      </c>
      <c r="E79" s="30">
        <v>644.625</v>
      </c>
    </row>
    <row r="80" spans="1:5" ht="12.75" customHeight="1">
      <c r="A80" s="3" t="s">
        <v>20</v>
      </c>
      <c r="B80" s="33">
        <v>40473</v>
      </c>
      <c r="C80" s="3" t="s">
        <v>14</v>
      </c>
      <c r="D80" s="3" t="s">
        <v>21</v>
      </c>
      <c r="E80" s="31">
        <v>2624.4</v>
      </c>
    </row>
    <row r="81" spans="1:5" ht="12.75" customHeight="1">
      <c r="A81" s="2" t="s">
        <v>22</v>
      </c>
      <c r="B81" s="32">
        <v>40473</v>
      </c>
      <c r="C81" s="2" t="s">
        <v>12</v>
      </c>
      <c r="D81" s="2" t="s">
        <v>23</v>
      </c>
      <c r="E81" s="30">
        <v>207.0552</v>
      </c>
    </row>
    <row r="82" spans="1:5" ht="12.75" customHeight="1">
      <c r="A82" s="3" t="s">
        <v>24</v>
      </c>
      <c r="B82" s="33">
        <v>40452</v>
      </c>
      <c r="C82" s="3" t="s">
        <v>12</v>
      </c>
      <c r="D82" s="3" t="s">
        <v>25</v>
      </c>
      <c r="E82" s="31">
        <v>685.587716</v>
      </c>
    </row>
    <row r="83" spans="1:5" ht="12.75" customHeight="1">
      <c r="A83" s="2" t="s">
        <v>26</v>
      </c>
      <c r="B83" s="32">
        <v>40445</v>
      </c>
      <c r="C83" s="2" t="s">
        <v>12</v>
      </c>
      <c r="D83" s="2" t="s">
        <v>27</v>
      </c>
      <c r="E83" s="30">
        <v>120248.5587703</v>
      </c>
    </row>
    <row r="84" spans="1:5" ht="12.75" customHeight="1">
      <c r="A84" s="3" t="s">
        <v>28</v>
      </c>
      <c r="B84" s="33">
        <v>40444</v>
      </c>
      <c r="C84" s="3" t="s">
        <v>12</v>
      </c>
      <c r="D84" s="3" t="s">
        <v>29</v>
      </c>
      <c r="E84" s="31">
        <v>15.75452767</v>
      </c>
    </row>
    <row r="85" spans="1:5" ht="12.75" customHeight="1">
      <c r="A85" s="2" t="s">
        <v>30</v>
      </c>
      <c r="B85" s="32">
        <v>40438</v>
      </c>
      <c r="C85" s="2" t="s">
        <v>12</v>
      </c>
      <c r="D85" s="2" t="s">
        <v>31</v>
      </c>
      <c r="E85" s="30">
        <v>48.84456615</v>
      </c>
    </row>
    <row r="86" spans="1:5" ht="12.75" customHeight="1">
      <c r="A86" s="3" t="s">
        <v>32</v>
      </c>
      <c r="B86" s="33">
        <v>40371</v>
      </c>
      <c r="C86" s="3" t="s">
        <v>14</v>
      </c>
      <c r="D86" s="3" t="s">
        <v>33</v>
      </c>
      <c r="E86" s="31">
        <v>172.5</v>
      </c>
    </row>
    <row r="87" spans="1:5" ht="12.75" customHeight="1">
      <c r="A87" s="2" t="s">
        <v>34</v>
      </c>
      <c r="B87" s="32">
        <v>40360</v>
      </c>
      <c r="C87" s="2" t="s">
        <v>12</v>
      </c>
      <c r="D87" s="2" t="s">
        <v>35</v>
      </c>
      <c r="E87" s="30">
        <v>9761.4</v>
      </c>
    </row>
    <row r="88" spans="1:5" ht="12.75" customHeight="1">
      <c r="A88" s="3" t="s">
        <v>36</v>
      </c>
      <c r="B88" s="33">
        <v>40296</v>
      </c>
      <c r="C88" s="3" t="s">
        <v>12</v>
      </c>
      <c r="D88" s="3" t="s">
        <v>37</v>
      </c>
      <c r="E88" s="31">
        <v>1840</v>
      </c>
    </row>
    <row r="89" spans="1:5" ht="12.75" customHeight="1">
      <c r="A89" s="2" t="s">
        <v>38</v>
      </c>
      <c r="B89" s="32">
        <v>40288</v>
      </c>
      <c r="C89" s="2" t="s">
        <v>14</v>
      </c>
      <c r="D89" s="2" t="s">
        <v>39</v>
      </c>
      <c r="E89" s="30">
        <v>494.511624</v>
      </c>
    </row>
    <row r="90" spans="1:5" ht="12.75" customHeight="1">
      <c r="A90" s="3" t="s">
        <v>40</v>
      </c>
      <c r="B90" s="33">
        <v>40284</v>
      </c>
      <c r="C90" s="3" t="s">
        <v>12</v>
      </c>
      <c r="D90" s="3" t="s">
        <v>41</v>
      </c>
      <c r="E90" s="31">
        <v>506.000004</v>
      </c>
    </row>
    <row r="91" spans="1:5" ht="12.75" customHeight="1">
      <c r="A91" s="2" t="s">
        <v>42</v>
      </c>
      <c r="B91" s="32">
        <v>40283</v>
      </c>
      <c r="C91" s="2" t="s">
        <v>14</v>
      </c>
      <c r="D91" s="2" t="s">
        <v>43</v>
      </c>
      <c r="E91" s="30">
        <v>685.7407335</v>
      </c>
    </row>
    <row r="92" spans="1:5" ht="12.75" customHeight="1">
      <c r="A92" s="3" t="s">
        <v>44</v>
      </c>
      <c r="B92" s="33">
        <v>40269</v>
      </c>
      <c r="C92" s="3" t="s">
        <v>12</v>
      </c>
      <c r="D92" s="3" t="s">
        <v>45</v>
      </c>
      <c r="E92" s="31">
        <v>1232.616</v>
      </c>
    </row>
    <row r="93" spans="1:5" ht="12.75" customHeight="1">
      <c r="A93" s="2" t="s">
        <v>46</v>
      </c>
      <c r="B93" s="32">
        <v>40268</v>
      </c>
      <c r="C93" s="2" t="s">
        <v>14</v>
      </c>
      <c r="D93" s="2" t="s">
        <v>47</v>
      </c>
      <c r="E93" s="30">
        <v>1368.0285</v>
      </c>
    </row>
    <row r="94" spans="1:5" ht="12.75" customHeight="1">
      <c r="A94" s="3" t="s">
        <v>48</v>
      </c>
      <c r="B94" s="33">
        <v>40261</v>
      </c>
      <c r="C94" s="3" t="s">
        <v>12</v>
      </c>
      <c r="D94" s="3" t="s">
        <v>49</v>
      </c>
      <c r="E94" s="31">
        <v>1062.5</v>
      </c>
    </row>
    <row r="95" spans="1:5" ht="12.75" customHeight="1">
      <c r="A95" s="2" t="s">
        <v>50</v>
      </c>
      <c r="B95" s="32">
        <v>40256</v>
      </c>
      <c r="C95" s="2" t="s">
        <v>14</v>
      </c>
      <c r="D95" s="2" t="s">
        <v>51</v>
      </c>
      <c r="E95" s="30">
        <v>2817.96</v>
      </c>
    </row>
    <row r="96" spans="1:5" ht="12.75" customHeight="1">
      <c r="A96" s="3" t="s">
        <v>52</v>
      </c>
      <c r="B96" s="33">
        <v>40242</v>
      </c>
      <c r="C96" s="3" t="s">
        <v>14</v>
      </c>
      <c r="D96" s="3" t="s">
        <v>53</v>
      </c>
      <c r="E96" s="31">
        <v>1074.5462</v>
      </c>
    </row>
    <row r="97" spans="1:5" ht="12.75" customHeight="1">
      <c r="A97" s="2" t="s">
        <v>54</v>
      </c>
      <c r="B97" s="32">
        <v>40214</v>
      </c>
      <c r="C97" s="2" t="s">
        <v>12</v>
      </c>
      <c r="D97" s="2" t="s">
        <v>55</v>
      </c>
      <c r="E97" s="30">
        <v>1618.8914615</v>
      </c>
    </row>
    <row r="98" spans="1:5" ht="12.75" customHeight="1">
      <c r="A98" s="3" t="s">
        <v>56</v>
      </c>
      <c r="B98" s="33">
        <v>40213</v>
      </c>
      <c r="C98" s="3" t="s">
        <v>14</v>
      </c>
      <c r="D98" s="3" t="s">
        <v>57</v>
      </c>
      <c r="E98" s="31">
        <v>723.856</v>
      </c>
    </row>
    <row r="99" spans="1:5" ht="12.75" customHeight="1">
      <c r="A99" s="2" t="s">
        <v>58</v>
      </c>
      <c r="B99" s="32">
        <v>40212</v>
      </c>
      <c r="C99" s="2" t="s">
        <v>12</v>
      </c>
      <c r="D99" s="2" t="s">
        <v>59</v>
      </c>
      <c r="E99" s="30">
        <v>280</v>
      </c>
    </row>
    <row r="100" spans="1:5" ht="12.75" customHeight="1">
      <c r="A100" s="3" t="s">
        <v>60</v>
      </c>
      <c r="B100" s="33">
        <v>40206</v>
      </c>
      <c r="C100" s="3" t="s">
        <v>14</v>
      </c>
      <c r="D100" s="3" t="s">
        <v>61</v>
      </c>
      <c r="E100" s="31">
        <v>672.75</v>
      </c>
    </row>
    <row r="101" spans="1:5" ht="12.75">
      <c r="A101" s="35"/>
      <c r="B101" s="35"/>
      <c r="C101" s="35"/>
      <c r="D101" s="35" t="s">
        <v>62</v>
      </c>
      <c r="E101" s="34">
        <f>SUM(E77:E100)</f>
        <v>150284.92395912</v>
      </c>
    </row>
    <row r="102" spans="1:5" ht="19.5" customHeight="1">
      <c r="A102" s="20"/>
      <c r="B102" s="18"/>
      <c r="C102" s="17"/>
      <c r="D102" s="17"/>
      <c r="E102" s="19"/>
    </row>
    <row r="103" spans="1:5" ht="24.75" customHeight="1">
      <c r="A103" s="12" t="s">
        <v>63</v>
      </c>
      <c r="B103" s="10"/>
      <c r="C103" s="10"/>
      <c r="D103" s="11"/>
      <c r="E103" s="11"/>
    </row>
    <row r="104" spans="1:5" ht="36" customHeight="1">
      <c r="A104" s="1" t="s">
        <v>4</v>
      </c>
      <c r="B104" s="28" t="s">
        <v>5</v>
      </c>
      <c r="C104" s="28" t="s">
        <v>6</v>
      </c>
      <c r="D104" s="28" t="s">
        <v>7</v>
      </c>
      <c r="E104" s="28" t="s">
        <v>8</v>
      </c>
    </row>
    <row r="105" spans="1:5" ht="12.75" customHeight="1">
      <c r="A105" s="2" t="s">
        <v>64</v>
      </c>
      <c r="B105" s="32">
        <v>40156</v>
      </c>
      <c r="C105" s="2" t="s">
        <v>12</v>
      </c>
      <c r="D105" s="2" t="s">
        <v>65</v>
      </c>
      <c r="E105" s="30">
        <v>750.375</v>
      </c>
    </row>
    <row r="106" spans="1:5" ht="12.75" customHeight="1">
      <c r="A106" s="3" t="s">
        <v>66</v>
      </c>
      <c r="B106" s="33">
        <v>40163</v>
      </c>
      <c r="C106" s="3" t="s">
        <v>14</v>
      </c>
      <c r="D106" s="3" t="s">
        <v>67</v>
      </c>
      <c r="E106" s="31">
        <v>630.23312</v>
      </c>
    </row>
    <row r="107" spans="1:5" ht="12.75" customHeight="1">
      <c r="A107" s="2" t="s">
        <v>68</v>
      </c>
      <c r="B107" s="32">
        <v>40142</v>
      </c>
      <c r="C107" s="2" t="s">
        <v>12</v>
      </c>
      <c r="D107" s="2" t="s">
        <v>69</v>
      </c>
      <c r="E107" s="30">
        <v>441.75</v>
      </c>
    </row>
    <row r="108" spans="1:5" ht="12.75" customHeight="1">
      <c r="A108" s="3" t="s">
        <v>70</v>
      </c>
      <c r="B108" s="33">
        <v>40135</v>
      </c>
      <c r="C108" s="3" t="s">
        <v>14</v>
      </c>
      <c r="D108" s="3" t="s">
        <v>71</v>
      </c>
      <c r="E108" s="31">
        <v>273.999999</v>
      </c>
    </row>
    <row r="109" spans="1:5" ht="12.75" customHeight="1">
      <c r="A109" s="2" t="s">
        <v>72</v>
      </c>
      <c r="B109" s="32">
        <v>40129</v>
      </c>
      <c r="C109" s="2" t="s">
        <v>12</v>
      </c>
      <c r="D109" s="2" t="s">
        <v>73</v>
      </c>
      <c r="E109" s="30">
        <v>1501.76</v>
      </c>
    </row>
    <row r="110" spans="1:5" ht="12.75" customHeight="1">
      <c r="A110" s="3" t="s">
        <v>74</v>
      </c>
      <c r="B110" s="33">
        <v>40114</v>
      </c>
      <c r="C110" s="3" t="s">
        <v>12</v>
      </c>
      <c r="D110" s="3" t="s">
        <v>75</v>
      </c>
      <c r="E110" s="31">
        <v>1182.5</v>
      </c>
    </row>
    <row r="111" spans="1:5" ht="12.75" customHeight="1">
      <c r="A111" s="2" t="s">
        <v>76</v>
      </c>
      <c r="B111" s="32">
        <v>40113</v>
      </c>
      <c r="C111" s="2" t="s">
        <v>14</v>
      </c>
      <c r="D111" s="2" t="s">
        <v>77</v>
      </c>
      <c r="E111" s="30">
        <v>881.373038</v>
      </c>
    </row>
    <row r="112" spans="1:5" ht="12.75" customHeight="1">
      <c r="A112" s="3" t="s">
        <v>78</v>
      </c>
      <c r="B112" s="33">
        <v>40109</v>
      </c>
      <c r="C112" s="3" t="s">
        <v>12</v>
      </c>
      <c r="D112" s="3" t="s">
        <v>79</v>
      </c>
      <c r="E112" s="31">
        <v>445.74</v>
      </c>
    </row>
    <row r="113" spans="1:5" ht="12.75" customHeight="1">
      <c r="A113" s="2" t="s">
        <v>80</v>
      </c>
      <c r="B113" s="32">
        <v>40108</v>
      </c>
      <c r="C113" s="2" t="s">
        <v>12</v>
      </c>
      <c r="D113" s="2" t="s">
        <v>81</v>
      </c>
      <c r="E113" s="30">
        <v>1263.735</v>
      </c>
    </row>
    <row r="114" spans="1:5" ht="12.75" customHeight="1">
      <c r="A114" s="3" t="s">
        <v>82</v>
      </c>
      <c r="B114" s="33">
        <v>40107</v>
      </c>
      <c r="C114" s="3" t="s">
        <v>12</v>
      </c>
      <c r="D114" s="3" t="s">
        <v>83</v>
      </c>
      <c r="E114" s="31">
        <v>664.7</v>
      </c>
    </row>
    <row r="115" spans="1:5" ht="12.75" customHeight="1">
      <c r="A115" s="2" t="s">
        <v>84</v>
      </c>
      <c r="B115" s="32">
        <v>40095</v>
      </c>
      <c r="C115" s="2" t="s">
        <v>12</v>
      </c>
      <c r="D115" s="2" t="s">
        <v>85</v>
      </c>
      <c r="E115" s="30">
        <v>1026.135</v>
      </c>
    </row>
    <row r="116" spans="1:5" ht="12.75" customHeight="1">
      <c r="A116" s="3" t="s">
        <v>86</v>
      </c>
      <c r="B116" s="33">
        <v>40093</v>
      </c>
      <c r="C116" s="3" t="s">
        <v>12</v>
      </c>
      <c r="D116" s="3" t="s">
        <v>87</v>
      </c>
      <c r="E116" s="31">
        <v>14100</v>
      </c>
    </row>
    <row r="117" spans="1:5" ht="12.75" customHeight="1">
      <c r="A117" s="2" t="s">
        <v>88</v>
      </c>
      <c r="B117" s="32">
        <v>40088</v>
      </c>
      <c r="C117" s="2" t="s">
        <v>12</v>
      </c>
      <c r="D117" s="2" t="s">
        <v>89</v>
      </c>
      <c r="E117" s="30">
        <v>1058.4</v>
      </c>
    </row>
    <row r="118" spans="1:5" ht="12.75" customHeight="1">
      <c r="A118" s="3" t="s">
        <v>90</v>
      </c>
      <c r="B118" s="33">
        <v>40088</v>
      </c>
      <c r="C118" s="3" t="s">
        <v>12</v>
      </c>
      <c r="D118" s="3" t="s">
        <v>91</v>
      </c>
      <c r="E118" s="31">
        <v>928.125</v>
      </c>
    </row>
    <row r="119" spans="1:5" ht="12.75" customHeight="1">
      <c r="A119" s="2" t="s">
        <v>92</v>
      </c>
      <c r="B119" s="32">
        <v>40081</v>
      </c>
      <c r="C119" s="2" t="s">
        <v>12</v>
      </c>
      <c r="D119" s="2" t="s">
        <v>93</v>
      </c>
      <c r="E119" s="30">
        <v>792.35</v>
      </c>
    </row>
    <row r="120" spans="1:5" ht="12.75" customHeight="1">
      <c r="A120" s="3" t="s">
        <v>94</v>
      </c>
      <c r="B120" s="33">
        <v>40081</v>
      </c>
      <c r="C120" s="3" t="s">
        <v>14</v>
      </c>
      <c r="D120" s="3" t="s">
        <v>95</v>
      </c>
      <c r="E120" s="31">
        <v>660.75168</v>
      </c>
    </row>
    <row r="121" spans="1:5" ht="12.75" customHeight="1">
      <c r="A121" s="2" t="s">
        <v>96</v>
      </c>
      <c r="B121" s="32">
        <v>40025</v>
      </c>
      <c r="C121" s="2" t="s">
        <v>12</v>
      </c>
      <c r="D121" s="2" t="s">
        <v>97</v>
      </c>
      <c r="E121" s="30">
        <v>1505.104865</v>
      </c>
    </row>
    <row r="122" spans="1:5" ht="12.75" customHeight="1">
      <c r="A122" s="3" t="s">
        <v>98</v>
      </c>
      <c r="B122" s="33">
        <v>40016</v>
      </c>
      <c r="C122" s="3" t="s">
        <v>12</v>
      </c>
      <c r="D122" s="3" t="s">
        <v>99</v>
      </c>
      <c r="E122" s="31">
        <v>5290</v>
      </c>
    </row>
    <row r="123" spans="1:5" ht="12.75" customHeight="1">
      <c r="A123" s="2" t="s">
        <v>100</v>
      </c>
      <c r="B123" s="32">
        <v>40009</v>
      </c>
      <c r="C123" s="2" t="s">
        <v>12</v>
      </c>
      <c r="D123" s="2" t="s">
        <v>45</v>
      </c>
      <c r="E123" s="30">
        <v>793.5</v>
      </c>
    </row>
    <row r="124" spans="1:5" ht="12.75" customHeight="1">
      <c r="A124" s="3" t="s">
        <v>101</v>
      </c>
      <c r="B124" s="33">
        <v>40008</v>
      </c>
      <c r="C124" s="3" t="s">
        <v>12</v>
      </c>
      <c r="D124" s="3" t="s">
        <v>102</v>
      </c>
      <c r="E124" s="31">
        <v>772.09152</v>
      </c>
    </row>
    <row r="125" spans="1:5" ht="12.75" customHeight="1">
      <c r="A125" s="2" t="s">
        <v>103</v>
      </c>
      <c r="B125" s="32">
        <v>39996</v>
      </c>
      <c r="C125" s="2" t="s">
        <v>12</v>
      </c>
      <c r="D125" s="2" t="s">
        <v>104</v>
      </c>
      <c r="E125" s="30">
        <v>835.857045</v>
      </c>
    </row>
    <row r="126" spans="1:5" ht="12.75" customHeight="1">
      <c r="A126" s="3" t="s">
        <v>105</v>
      </c>
      <c r="B126" s="33">
        <v>39990</v>
      </c>
      <c r="C126" s="3" t="s">
        <v>14</v>
      </c>
      <c r="D126" s="3" t="s">
        <v>106</v>
      </c>
      <c r="E126" s="31">
        <v>8397.20892</v>
      </c>
    </row>
    <row r="127" spans="1:5" ht="12.75" customHeight="1">
      <c r="A127" s="2" t="s">
        <v>107</v>
      </c>
      <c r="B127" s="32">
        <v>39988</v>
      </c>
      <c r="C127" s="2" t="s">
        <v>12</v>
      </c>
      <c r="D127" s="2" t="s">
        <v>108</v>
      </c>
      <c r="E127" s="30">
        <v>722.1375</v>
      </c>
    </row>
    <row r="128" spans="1:5" ht="12.75" customHeight="1">
      <c r="A128" s="3" t="s">
        <v>109</v>
      </c>
      <c r="B128" s="33">
        <v>39897</v>
      </c>
      <c r="C128" s="3" t="s">
        <v>12</v>
      </c>
      <c r="D128" s="3" t="s">
        <v>110</v>
      </c>
      <c r="E128" s="31">
        <v>2212.89537</v>
      </c>
    </row>
    <row r="129" spans="1:5" ht="12.75">
      <c r="A129" s="35"/>
      <c r="B129" s="35"/>
      <c r="C129" s="35"/>
      <c r="D129" s="35" t="s">
        <v>111</v>
      </c>
      <c r="E129" s="34">
        <f>SUM(E105:E128)</f>
        <v>47130.72305699999</v>
      </c>
    </row>
    <row r="130" ht="19.5">
      <c r="A130" s="21"/>
    </row>
    <row r="131" spans="1:5" ht="24.75" customHeight="1">
      <c r="A131" s="12" t="s">
        <v>112</v>
      </c>
      <c r="B131" s="10"/>
      <c r="C131" s="10"/>
      <c r="D131" s="11"/>
      <c r="E131" s="11"/>
    </row>
    <row r="132" spans="1:5" ht="36" customHeight="1">
      <c r="A132" s="1" t="s">
        <v>4</v>
      </c>
      <c r="B132" s="28" t="s">
        <v>5</v>
      </c>
      <c r="C132" s="28" t="s">
        <v>6</v>
      </c>
      <c r="D132" s="28" t="s">
        <v>7</v>
      </c>
      <c r="E132" s="28" t="s">
        <v>8</v>
      </c>
    </row>
    <row r="133" spans="1:6" ht="12.75" customHeight="1">
      <c r="A133" s="2" t="s">
        <v>113</v>
      </c>
      <c r="B133" s="32">
        <v>39731</v>
      </c>
      <c r="C133" s="2" t="s">
        <v>12</v>
      </c>
      <c r="D133" s="2" t="s">
        <v>114</v>
      </c>
      <c r="E133" s="30">
        <v>448.344101</v>
      </c>
      <c r="F133" s="79"/>
    </row>
    <row r="134" spans="1:6" ht="12.75" customHeight="1">
      <c r="A134" s="3" t="s">
        <v>115</v>
      </c>
      <c r="B134" s="33">
        <v>39646</v>
      </c>
      <c r="C134" s="3" t="s">
        <v>12</v>
      </c>
      <c r="D134" s="3" t="s">
        <v>116</v>
      </c>
      <c r="E134" s="31">
        <v>19434.19312868</v>
      </c>
      <c r="F134" s="79"/>
    </row>
    <row r="135" spans="1:6" ht="12.75" customHeight="1">
      <c r="A135" s="2" t="s">
        <v>117</v>
      </c>
      <c r="B135" s="32">
        <v>39625</v>
      </c>
      <c r="C135" s="2" t="s">
        <v>12</v>
      </c>
      <c r="D135" s="2" t="s">
        <v>118</v>
      </c>
      <c r="E135" s="30">
        <v>369.1874725</v>
      </c>
      <c r="F135" s="79"/>
    </row>
    <row r="136" spans="1:6" ht="12.75" customHeight="1">
      <c r="A136" s="3" t="s">
        <v>119</v>
      </c>
      <c r="B136" s="33">
        <v>39611</v>
      </c>
      <c r="C136" s="3" t="s">
        <v>14</v>
      </c>
      <c r="D136" s="3" t="s">
        <v>120</v>
      </c>
      <c r="E136" s="31">
        <v>6711.662763</v>
      </c>
      <c r="F136" s="79"/>
    </row>
    <row r="137" spans="1:6" ht="12.75" customHeight="1">
      <c r="A137" s="2" t="s">
        <v>121</v>
      </c>
      <c r="B137" s="32">
        <v>39566</v>
      </c>
      <c r="C137" s="2" t="s">
        <v>14</v>
      </c>
      <c r="D137" s="2" t="s">
        <v>122</v>
      </c>
      <c r="E137" s="30">
        <v>169.425</v>
      </c>
      <c r="F137" s="79"/>
    </row>
    <row r="138" spans="1:6" ht="12.75" customHeight="1">
      <c r="A138" s="3" t="s">
        <v>123</v>
      </c>
      <c r="B138" s="33">
        <v>39563</v>
      </c>
      <c r="C138" s="3" t="s">
        <v>12</v>
      </c>
      <c r="D138" s="3" t="s">
        <v>124</v>
      </c>
      <c r="E138" s="31">
        <v>1505.18130155</v>
      </c>
      <c r="F138" s="79"/>
    </row>
    <row r="139" spans="1:6" ht="12.75" customHeight="1">
      <c r="A139" s="2" t="s">
        <v>125</v>
      </c>
      <c r="B139" s="32">
        <v>39563</v>
      </c>
      <c r="C139" s="2" t="s">
        <v>12</v>
      </c>
      <c r="D139" s="2" t="s">
        <v>126</v>
      </c>
      <c r="E139" s="30">
        <v>2900.2529592</v>
      </c>
      <c r="F139" s="79"/>
    </row>
    <row r="140" spans="1:6" ht="12.75" customHeight="1">
      <c r="A140" s="3" t="s">
        <v>127</v>
      </c>
      <c r="B140" s="33">
        <v>39562</v>
      </c>
      <c r="C140" s="3" t="s">
        <v>12</v>
      </c>
      <c r="D140" s="3" t="s">
        <v>17</v>
      </c>
      <c r="E140" s="31">
        <v>508.3</v>
      </c>
      <c r="F140" s="79"/>
    </row>
    <row r="141" spans="1:6" ht="12.75" customHeight="1">
      <c r="A141" s="2" t="s">
        <v>128</v>
      </c>
      <c r="B141" s="32">
        <v>39562</v>
      </c>
      <c r="C141" s="2" t="s">
        <v>12</v>
      </c>
      <c r="D141" s="2" t="s">
        <v>129</v>
      </c>
      <c r="E141" s="30">
        <v>460.0247645</v>
      </c>
      <c r="F141" s="79"/>
    </row>
    <row r="142" spans="1:6" ht="12.75" customHeight="1">
      <c r="A142" s="3" t="s">
        <v>130</v>
      </c>
      <c r="B142" s="33">
        <v>39555</v>
      </c>
      <c r="C142" s="3" t="s">
        <v>14</v>
      </c>
      <c r="D142" s="3" t="s">
        <v>45</v>
      </c>
      <c r="E142" s="31">
        <v>699.911097</v>
      </c>
      <c r="F142" s="79"/>
    </row>
    <row r="143" spans="1:6" ht="12.75" customHeight="1">
      <c r="A143" s="2" t="s">
        <v>131</v>
      </c>
      <c r="B143" s="32">
        <v>39521</v>
      </c>
      <c r="C143" s="2" t="s">
        <v>12</v>
      </c>
      <c r="D143" s="2" t="s">
        <v>132</v>
      </c>
      <c r="E143" s="30">
        <v>68.409087</v>
      </c>
      <c r="F143" s="79"/>
    </row>
    <row r="144" spans="1:6" ht="12.75" customHeight="1">
      <c r="A144" s="3" t="s">
        <v>133</v>
      </c>
      <c r="B144" s="33">
        <v>39520</v>
      </c>
      <c r="C144" s="3" t="s">
        <v>12</v>
      </c>
      <c r="D144" s="3" t="s">
        <v>110</v>
      </c>
      <c r="E144" s="31">
        <v>1216.7032020000001</v>
      </c>
      <c r="F144" s="79"/>
    </row>
    <row r="145" spans="1:6" ht="12.75" customHeight="1">
      <c r="A145" s="2" t="s">
        <v>134</v>
      </c>
      <c r="B145" s="32">
        <v>39503</v>
      </c>
      <c r="C145" s="2" t="s">
        <v>12</v>
      </c>
      <c r="D145" s="2" t="s">
        <v>135</v>
      </c>
      <c r="E145" s="30">
        <v>366.707007</v>
      </c>
      <c r="F145" s="79"/>
    </row>
    <row r="146" spans="1:6" ht="12.75" customHeight="1">
      <c r="A146" s="3" t="s">
        <v>136</v>
      </c>
      <c r="B146" s="33">
        <v>39490</v>
      </c>
      <c r="C146" s="3" t="s">
        <v>14</v>
      </c>
      <c r="D146" s="3" t="s">
        <v>137</v>
      </c>
      <c r="E146" s="31">
        <v>20.701</v>
      </c>
      <c r="F146" s="79"/>
    </row>
    <row r="147" spans="1:5" ht="12.75">
      <c r="A147" s="35"/>
      <c r="B147" s="35"/>
      <c r="C147" s="35"/>
      <c r="D147" s="35" t="s">
        <v>138</v>
      </c>
      <c r="E147" s="34">
        <f>SUM(E133:E146)</f>
        <v>34879.002883429996</v>
      </c>
    </row>
    <row r="148" ht="19.5">
      <c r="A148" s="21"/>
    </row>
    <row r="149" spans="1:5" ht="24.75" customHeight="1">
      <c r="A149" s="12" t="s">
        <v>139</v>
      </c>
      <c r="B149" s="10"/>
      <c r="C149" s="10"/>
      <c r="D149" s="11"/>
      <c r="E149" s="11"/>
    </row>
    <row r="150" spans="1:5" ht="36" customHeight="1">
      <c r="A150" s="1" t="s">
        <v>4</v>
      </c>
      <c r="B150" s="28" t="s">
        <v>5</v>
      </c>
      <c r="C150" s="28" t="s">
        <v>6</v>
      </c>
      <c r="D150" s="28" t="s">
        <v>7</v>
      </c>
      <c r="E150" s="28" t="s">
        <v>8</v>
      </c>
    </row>
    <row r="151" spans="1:6" ht="12.75" customHeight="1">
      <c r="A151" s="2" t="s">
        <v>140</v>
      </c>
      <c r="B151" s="32">
        <v>39434</v>
      </c>
      <c r="C151" s="2" t="s">
        <v>14</v>
      </c>
      <c r="D151" s="2" t="s">
        <v>141</v>
      </c>
      <c r="E151" s="30">
        <v>452.8125</v>
      </c>
      <c r="F151" s="79"/>
    </row>
    <row r="152" spans="1:6" ht="12.75" customHeight="1">
      <c r="A152" s="3" t="s">
        <v>142</v>
      </c>
      <c r="B152" s="33">
        <v>39430</v>
      </c>
      <c r="C152" s="3" t="s">
        <v>12</v>
      </c>
      <c r="D152" s="3" t="s">
        <v>0</v>
      </c>
      <c r="E152" s="31">
        <v>3443.99670225</v>
      </c>
      <c r="F152" s="79"/>
    </row>
    <row r="153" spans="1:6" ht="12.75" customHeight="1">
      <c r="A153" s="2" t="s">
        <v>143</v>
      </c>
      <c r="B153" s="32">
        <v>39429</v>
      </c>
      <c r="C153" s="2" t="s">
        <v>12</v>
      </c>
      <c r="D153" s="2" t="s">
        <v>144</v>
      </c>
      <c r="E153" s="30">
        <v>1035</v>
      </c>
      <c r="F153" s="79"/>
    </row>
    <row r="154" spans="1:6" ht="12.75" customHeight="1">
      <c r="A154" s="3" t="s">
        <v>145</v>
      </c>
      <c r="B154" s="33">
        <v>39429</v>
      </c>
      <c r="C154" s="3" t="s">
        <v>14</v>
      </c>
      <c r="D154" s="3" t="s">
        <v>146</v>
      </c>
      <c r="E154" s="31">
        <v>2203.81908552</v>
      </c>
      <c r="F154" s="79"/>
    </row>
    <row r="155" spans="1:6" ht="12.75" customHeight="1">
      <c r="A155" s="2" t="s">
        <v>147</v>
      </c>
      <c r="B155" s="32">
        <v>39415</v>
      </c>
      <c r="C155" s="2" t="s">
        <v>14</v>
      </c>
      <c r="D155" s="2" t="s">
        <v>148</v>
      </c>
      <c r="E155" s="30">
        <v>5983.69692</v>
      </c>
      <c r="F155" s="79"/>
    </row>
    <row r="156" spans="1:6" ht="12.75" customHeight="1">
      <c r="A156" s="3" t="s">
        <v>149</v>
      </c>
      <c r="B156" s="33">
        <v>39400</v>
      </c>
      <c r="C156" s="3" t="s">
        <v>14</v>
      </c>
      <c r="D156" s="3" t="s">
        <v>150</v>
      </c>
      <c r="E156" s="31">
        <v>777.024</v>
      </c>
      <c r="F156" s="79"/>
    </row>
    <row r="157" spans="1:6" ht="12.75" customHeight="1">
      <c r="A157" s="2" t="s">
        <v>151</v>
      </c>
      <c r="B157" s="32">
        <v>39384</v>
      </c>
      <c r="C157" s="2" t="s">
        <v>14</v>
      </c>
      <c r="D157" s="2" t="s">
        <v>152</v>
      </c>
      <c r="E157" s="30">
        <v>583.7527725</v>
      </c>
      <c r="F157" s="79"/>
    </row>
    <row r="158" spans="1:6" ht="12.75" customHeight="1">
      <c r="A158" s="3" t="s">
        <v>153</v>
      </c>
      <c r="B158" s="33">
        <v>39381</v>
      </c>
      <c r="C158" s="3" t="s">
        <v>14</v>
      </c>
      <c r="D158" s="3" t="s">
        <v>154</v>
      </c>
      <c r="E158" s="31">
        <v>1400.7</v>
      </c>
      <c r="F158" s="79"/>
    </row>
    <row r="159" spans="1:6" ht="12.75" customHeight="1">
      <c r="A159" s="2" t="s">
        <v>155</v>
      </c>
      <c r="B159" s="32">
        <v>39381</v>
      </c>
      <c r="C159" s="2" t="s">
        <v>14</v>
      </c>
      <c r="D159" s="2" t="s">
        <v>156</v>
      </c>
      <c r="E159" s="30">
        <v>699.18385</v>
      </c>
      <c r="F159" s="79"/>
    </row>
    <row r="160" spans="1:6" ht="12.75" customHeight="1">
      <c r="A160" s="3" t="s">
        <v>157</v>
      </c>
      <c r="B160" s="33">
        <v>39380</v>
      </c>
      <c r="C160" s="3" t="s">
        <v>14</v>
      </c>
      <c r="D160" s="3" t="s">
        <v>158</v>
      </c>
      <c r="E160" s="31">
        <v>6625.520875</v>
      </c>
      <c r="F160" s="79"/>
    </row>
    <row r="161" spans="1:6" ht="12.75" customHeight="1">
      <c r="A161" s="2" t="s">
        <v>159</v>
      </c>
      <c r="B161" s="32">
        <v>39380</v>
      </c>
      <c r="C161" s="2" t="s">
        <v>14</v>
      </c>
      <c r="D161" s="2" t="s">
        <v>160</v>
      </c>
      <c r="E161" s="30">
        <v>267.327753</v>
      </c>
      <c r="F161" s="79"/>
    </row>
    <row r="162" spans="1:6" ht="12.75" customHeight="1">
      <c r="A162" s="3" t="s">
        <v>161</v>
      </c>
      <c r="B162" s="33">
        <v>39379</v>
      </c>
      <c r="C162" s="3" t="s">
        <v>14</v>
      </c>
      <c r="D162" s="3" t="s">
        <v>162</v>
      </c>
      <c r="E162" s="31">
        <v>766.1155632</v>
      </c>
      <c r="F162" s="79"/>
    </row>
    <row r="163" spans="1:6" ht="12.75" customHeight="1">
      <c r="A163" s="2" t="s">
        <v>163</v>
      </c>
      <c r="B163" s="32">
        <v>39378</v>
      </c>
      <c r="C163" s="2" t="s">
        <v>12</v>
      </c>
      <c r="D163" s="2" t="s">
        <v>89</v>
      </c>
      <c r="E163" s="30">
        <v>575</v>
      </c>
      <c r="F163" s="79"/>
    </row>
    <row r="164" spans="1:6" ht="12.75" customHeight="1">
      <c r="A164" s="3" t="s">
        <v>164</v>
      </c>
      <c r="B164" s="33">
        <v>39374</v>
      </c>
      <c r="C164" s="3" t="s">
        <v>14</v>
      </c>
      <c r="D164" s="3" t="s">
        <v>165</v>
      </c>
      <c r="E164" s="31">
        <v>506</v>
      </c>
      <c r="F164" s="79"/>
    </row>
    <row r="165" spans="1:6" ht="12.75" customHeight="1">
      <c r="A165" s="2" t="s">
        <v>166</v>
      </c>
      <c r="B165" s="32">
        <v>39373</v>
      </c>
      <c r="C165" s="2" t="s">
        <v>12</v>
      </c>
      <c r="D165" s="2" t="s">
        <v>104</v>
      </c>
      <c r="E165" s="30">
        <v>675</v>
      </c>
      <c r="F165" s="79"/>
    </row>
    <row r="166" spans="1:6" ht="12.75" customHeight="1">
      <c r="A166" s="3" t="s">
        <v>167</v>
      </c>
      <c r="B166" s="33">
        <v>39372</v>
      </c>
      <c r="C166" s="3" t="s">
        <v>14</v>
      </c>
      <c r="D166" s="3" t="s">
        <v>168</v>
      </c>
      <c r="E166" s="31">
        <v>474.375</v>
      </c>
      <c r="F166" s="79"/>
    </row>
    <row r="167" spans="1:6" ht="12.75" customHeight="1">
      <c r="A167" s="2" t="s">
        <v>169</v>
      </c>
      <c r="B167" s="32">
        <v>39370</v>
      </c>
      <c r="C167" s="2" t="s">
        <v>14</v>
      </c>
      <c r="D167" s="2" t="s">
        <v>170</v>
      </c>
      <c r="E167" s="30">
        <v>366.66025</v>
      </c>
      <c r="F167" s="79"/>
    </row>
    <row r="168" spans="1:6" ht="12.75" customHeight="1">
      <c r="A168" s="3" t="s">
        <v>171</v>
      </c>
      <c r="B168" s="33">
        <v>39370</v>
      </c>
      <c r="C168" s="3" t="s">
        <v>14</v>
      </c>
      <c r="D168" s="3" t="s">
        <v>172</v>
      </c>
      <c r="E168" s="31">
        <v>693.45</v>
      </c>
      <c r="F168" s="79"/>
    </row>
    <row r="169" spans="1:6" ht="12.75" customHeight="1">
      <c r="A169" s="2" t="s">
        <v>173</v>
      </c>
      <c r="B169" s="32">
        <v>39366</v>
      </c>
      <c r="C169" s="2" t="s">
        <v>14</v>
      </c>
      <c r="D169" s="2" t="s">
        <v>174</v>
      </c>
      <c r="E169" s="30">
        <v>821.526075</v>
      </c>
      <c r="F169" s="79"/>
    </row>
    <row r="170" spans="1:6" ht="12.75" customHeight="1">
      <c r="A170" s="3" t="s">
        <v>175</v>
      </c>
      <c r="B170" s="33">
        <v>39359</v>
      </c>
      <c r="C170" s="3" t="s">
        <v>14</v>
      </c>
      <c r="D170" s="3" t="s">
        <v>176</v>
      </c>
      <c r="E170" s="31">
        <v>775</v>
      </c>
      <c r="F170" s="79"/>
    </row>
    <row r="171" spans="1:6" ht="12.75" customHeight="1">
      <c r="A171" s="2" t="s">
        <v>177</v>
      </c>
      <c r="B171" s="32">
        <v>39345</v>
      </c>
      <c r="C171" s="2" t="s">
        <v>14</v>
      </c>
      <c r="D171" s="2" t="s">
        <v>178</v>
      </c>
      <c r="E171" s="30">
        <v>457.572128</v>
      </c>
      <c r="F171" s="79"/>
    </row>
    <row r="172" spans="1:6" ht="12.75" customHeight="1">
      <c r="A172" s="3" t="s">
        <v>179</v>
      </c>
      <c r="B172" s="33">
        <v>39311</v>
      </c>
      <c r="C172" s="3" t="s">
        <v>14</v>
      </c>
      <c r="D172" s="3" t="s">
        <v>180</v>
      </c>
      <c r="E172" s="31">
        <v>2420.75</v>
      </c>
      <c r="F172" s="79"/>
    </row>
    <row r="173" spans="1:6" ht="12.75" customHeight="1">
      <c r="A173" s="2" t="s">
        <v>181</v>
      </c>
      <c r="B173" s="32">
        <v>39290</v>
      </c>
      <c r="C173" s="2" t="s">
        <v>14</v>
      </c>
      <c r="D173" s="2" t="s">
        <v>182</v>
      </c>
      <c r="E173" s="30">
        <v>313.95</v>
      </c>
      <c r="F173" s="79"/>
    </row>
    <row r="174" spans="1:6" ht="12.75" customHeight="1">
      <c r="A174" s="3" t="s">
        <v>183</v>
      </c>
      <c r="B174" s="33">
        <v>39290</v>
      </c>
      <c r="C174" s="3" t="s">
        <v>14</v>
      </c>
      <c r="D174" s="3" t="s">
        <v>184</v>
      </c>
      <c r="E174" s="31">
        <v>513.981</v>
      </c>
      <c r="F174" s="79"/>
    </row>
    <row r="175" spans="1:6" ht="12.75" customHeight="1">
      <c r="A175" s="2" t="s">
        <v>185</v>
      </c>
      <c r="B175" s="32">
        <v>39289</v>
      </c>
      <c r="C175" s="2" t="s">
        <v>14</v>
      </c>
      <c r="D175" s="2" t="s">
        <v>186</v>
      </c>
      <c r="E175" s="30">
        <v>655.5</v>
      </c>
      <c r="F175" s="79"/>
    </row>
    <row r="176" spans="1:6" ht="12.75" customHeight="1">
      <c r="A176" s="3" t="s">
        <v>187</v>
      </c>
      <c r="B176" s="33">
        <v>39289</v>
      </c>
      <c r="C176" s="3" t="s">
        <v>14</v>
      </c>
      <c r="D176" s="3" t="s">
        <v>93</v>
      </c>
      <c r="E176" s="31">
        <v>1062.00875</v>
      </c>
      <c r="F176" s="79"/>
    </row>
    <row r="177" spans="1:6" ht="12.75" customHeight="1">
      <c r="A177" s="2" t="s">
        <v>188</v>
      </c>
      <c r="B177" s="32">
        <v>39289</v>
      </c>
      <c r="C177" s="2" t="s">
        <v>14</v>
      </c>
      <c r="D177" s="2" t="s">
        <v>189</v>
      </c>
      <c r="E177" s="30">
        <v>609.375</v>
      </c>
      <c r="F177" s="79"/>
    </row>
    <row r="178" spans="1:6" ht="12.75" customHeight="1">
      <c r="A178" s="3" t="s">
        <v>190</v>
      </c>
      <c r="B178" s="33">
        <v>39288</v>
      </c>
      <c r="C178" s="3" t="s">
        <v>12</v>
      </c>
      <c r="D178" s="3" t="s">
        <v>191</v>
      </c>
      <c r="E178" s="31">
        <v>2399.999976</v>
      </c>
      <c r="F178" s="79"/>
    </row>
    <row r="179" spans="1:6" ht="12.75" customHeight="1">
      <c r="A179" s="2" t="s">
        <v>192</v>
      </c>
      <c r="B179" s="32">
        <v>39287</v>
      </c>
      <c r="C179" s="2" t="s">
        <v>14</v>
      </c>
      <c r="D179" s="2" t="s">
        <v>193</v>
      </c>
      <c r="E179" s="30">
        <v>699.3</v>
      </c>
      <c r="F179" s="79"/>
    </row>
    <row r="180" spans="1:6" ht="12.75" customHeight="1">
      <c r="A180" s="3" t="s">
        <v>194</v>
      </c>
      <c r="B180" s="33">
        <v>39283</v>
      </c>
      <c r="C180" s="3" t="s">
        <v>14</v>
      </c>
      <c r="D180" s="3" t="s">
        <v>195</v>
      </c>
      <c r="E180" s="31">
        <v>1193.4</v>
      </c>
      <c r="F180" s="79"/>
    </row>
    <row r="181" spans="1:6" ht="12.75" customHeight="1">
      <c r="A181" s="2" t="s">
        <v>196</v>
      </c>
      <c r="B181" s="32">
        <v>39283</v>
      </c>
      <c r="C181" s="2" t="s">
        <v>12</v>
      </c>
      <c r="D181" s="2" t="s">
        <v>197</v>
      </c>
      <c r="E181" s="30">
        <v>358.41245</v>
      </c>
      <c r="F181" s="79"/>
    </row>
    <row r="182" spans="1:6" ht="12.75" customHeight="1">
      <c r="A182" s="3" t="s">
        <v>198</v>
      </c>
      <c r="B182" s="33">
        <v>39283</v>
      </c>
      <c r="C182" s="3" t="s">
        <v>14</v>
      </c>
      <c r="D182" s="3" t="s">
        <v>199</v>
      </c>
      <c r="E182" s="31">
        <v>589.95</v>
      </c>
      <c r="F182" s="79"/>
    </row>
    <row r="183" spans="1:6" ht="12.75" customHeight="1">
      <c r="A183" s="2" t="s">
        <v>200</v>
      </c>
      <c r="B183" s="32">
        <v>39283</v>
      </c>
      <c r="C183" s="2" t="s">
        <v>14</v>
      </c>
      <c r="D183" s="2" t="s">
        <v>201</v>
      </c>
      <c r="E183" s="30">
        <v>478.77375</v>
      </c>
      <c r="F183" s="79"/>
    </row>
    <row r="184" spans="1:6" ht="12.75" customHeight="1">
      <c r="A184" s="3" t="s">
        <v>202</v>
      </c>
      <c r="B184" s="33">
        <v>39283</v>
      </c>
      <c r="C184" s="3" t="s">
        <v>14</v>
      </c>
      <c r="D184" s="3" t="s">
        <v>203</v>
      </c>
      <c r="E184" s="31">
        <v>765.6217605</v>
      </c>
      <c r="F184" s="79"/>
    </row>
    <row r="185" spans="1:6" ht="12.75" customHeight="1">
      <c r="A185" s="2" t="s">
        <v>204</v>
      </c>
      <c r="B185" s="32">
        <v>39282</v>
      </c>
      <c r="C185" s="2" t="s">
        <v>14</v>
      </c>
      <c r="D185" s="2" t="s">
        <v>205</v>
      </c>
      <c r="E185" s="30">
        <v>510.6</v>
      </c>
      <c r="F185" s="79"/>
    </row>
    <row r="186" spans="1:6" ht="12.75" customHeight="1">
      <c r="A186" s="3" t="s">
        <v>206</v>
      </c>
      <c r="B186" s="33">
        <v>39282</v>
      </c>
      <c r="C186" s="3" t="s">
        <v>14</v>
      </c>
      <c r="D186" s="3" t="s">
        <v>207</v>
      </c>
      <c r="E186" s="31">
        <v>483.8</v>
      </c>
      <c r="F186" s="79"/>
    </row>
    <row r="187" spans="1:6" ht="12.75" customHeight="1">
      <c r="A187" s="2" t="s">
        <v>208</v>
      </c>
      <c r="B187" s="32">
        <v>39276</v>
      </c>
      <c r="C187" s="2" t="s">
        <v>14</v>
      </c>
      <c r="D187" s="2" t="s">
        <v>209</v>
      </c>
      <c r="E187" s="30">
        <v>945</v>
      </c>
      <c r="F187" s="79"/>
    </row>
    <row r="188" spans="1:6" ht="12.75" customHeight="1">
      <c r="A188" s="3" t="s">
        <v>210</v>
      </c>
      <c r="B188" s="33">
        <v>39275</v>
      </c>
      <c r="C188" s="3" t="s">
        <v>14</v>
      </c>
      <c r="D188" s="3" t="s">
        <v>110</v>
      </c>
      <c r="E188" s="31">
        <v>4642.694685</v>
      </c>
      <c r="F188" s="79"/>
    </row>
    <row r="189" spans="1:6" ht="12.75" customHeight="1">
      <c r="A189" s="2" t="s">
        <v>211</v>
      </c>
      <c r="B189" s="32">
        <v>39274</v>
      </c>
      <c r="C189" s="2" t="s">
        <v>14</v>
      </c>
      <c r="D189" s="2" t="s">
        <v>212</v>
      </c>
      <c r="E189" s="30">
        <v>260.00002</v>
      </c>
      <c r="F189" s="79"/>
    </row>
    <row r="190" spans="1:6" ht="12.75" customHeight="1">
      <c r="A190" s="3" t="s">
        <v>213</v>
      </c>
      <c r="B190" s="33">
        <v>39262</v>
      </c>
      <c r="C190" s="3" t="s">
        <v>12</v>
      </c>
      <c r="D190" s="3" t="s">
        <v>214</v>
      </c>
      <c r="E190" s="31">
        <v>392.6904</v>
      </c>
      <c r="F190" s="79"/>
    </row>
    <row r="191" spans="1:6" ht="12.75" customHeight="1">
      <c r="A191" s="2" t="s">
        <v>215</v>
      </c>
      <c r="B191" s="32">
        <v>39262</v>
      </c>
      <c r="C191" s="2" t="s">
        <v>14</v>
      </c>
      <c r="D191" s="2" t="s">
        <v>216</v>
      </c>
      <c r="E191" s="30">
        <v>603.98</v>
      </c>
      <c r="F191" s="79"/>
    </row>
    <row r="192" spans="1:6" ht="12.75" customHeight="1">
      <c r="A192" s="3" t="s">
        <v>217</v>
      </c>
      <c r="B192" s="33">
        <v>39261</v>
      </c>
      <c r="C192" s="3" t="s">
        <v>14</v>
      </c>
      <c r="D192" s="3" t="s">
        <v>114</v>
      </c>
      <c r="E192" s="31">
        <v>1020.51</v>
      </c>
      <c r="F192" s="79"/>
    </row>
    <row r="193" spans="1:6" ht="12.75" customHeight="1">
      <c r="A193" s="2" t="s">
        <v>218</v>
      </c>
      <c r="B193" s="32">
        <v>39261</v>
      </c>
      <c r="C193" s="2" t="s">
        <v>14</v>
      </c>
      <c r="D193" s="2" t="s">
        <v>219</v>
      </c>
      <c r="E193" s="30">
        <v>1092.473788</v>
      </c>
      <c r="F193" s="79"/>
    </row>
    <row r="194" spans="1:6" ht="12.75" customHeight="1">
      <c r="A194" s="3" t="s">
        <v>220</v>
      </c>
      <c r="B194" s="33">
        <v>39255</v>
      </c>
      <c r="C194" s="3" t="s">
        <v>14</v>
      </c>
      <c r="D194" s="3" t="s">
        <v>221</v>
      </c>
      <c r="E194" s="31">
        <v>644.197794</v>
      </c>
      <c r="F194" s="79"/>
    </row>
    <row r="195" spans="1:6" ht="12.75" customHeight="1">
      <c r="A195" s="2" t="s">
        <v>222</v>
      </c>
      <c r="B195" s="32">
        <v>39253</v>
      </c>
      <c r="C195" s="2" t="s">
        <v>14</v>
      </c>
      <c r="D195" s="2" t="s">
        <v>223</v>
      </c>
      <c r="E195" s="30">
        <v>542.145813</v>
      </c>
      <c r="F195" s="79"/>
    </row>
    <row r="196" spans="1:6" ht="12.75" customHeight="1">
      <c r="A196" s="3" t="s">
        <v>224</v>
      </c>
      <c r="B196" s="33">
        <v>39252</v>
      </c>
      <c r="C196" s="3" t="s">
        <v>14</v>
      </c>
      <c r="D196" s="3" t="s">
        <v>225</v>
      </c>
      <c r="E196" s="31">
        <v>848.24665425</v>
      </c>
      <c r="F196" s="79"/>
    </row>
    <row r="197" spans="1:6" ht="12.75" customHeight="1">
      <c r="A197" s="2" t="s">
        <v>226</v>
      </c>
      <c r="B197" s="32">
        <v>39247</v>
      </c>
      <c r="C197" s="2" t="s">
        <v>14</v>
      </c>
      <c r="D197" s="2" t="s">
        <v>227</v>
      </c>
      <c r="E197" s="30">
        <v>490.04375</v>
      </c>
      <c r="F197" s="79"/>
    </row>
    <row r="198" spans="1:6" ht="12.75" customHeight="1">
      <c r="A198" s="3" t="s">
        <v>228</v>
      </c>
      <c r="B198" s="33">
        <v>39246</v>
      </c>
      <c r="C198" s="3" t="s">
        <v>14</v>
      </c>
      <c r="D198" s="3" t="s">
        <v>229</v>
      </c>
      <c r="E198" s="31">
        <v>604.8</v>
      </c>
      <c r="F198" s="79"/>
    </row>
    <row r="199" spans="1:6" ht="12.75" customHeight="1">
      <c r="A199" s="2" t="s">
        <v>230</v>
      </c>
      <c r="B199" s="32">
        <v>39238</v>
      </c>
      <c r="C199" s="2" t="s">
        <v>14</v>
      </c>
      <c r="D199" s="2" t="s">
        <v>59</v>
      </c>
      <c r="E199" s="30">
        <v>756</v>
      </c>
      <c r="F199" s="79"/>
    </row>
    <row r="200" spans="1:6" ht="12.75" customHeight="1">
      <c r="A200" s="3" t="s">
        <v>231</v>
      </c>
      <c r="B200" s="33">
        <v>39232</v>
      </c>
      <c r="C200" s="3" t="s">
        <v>14</v>
      </c>
      <c r="D200" s="3" t="s">
        <v>232</v>
      </c>
      <c r="E200" s="31">
        <v>461.725</v>
      </c>
      <c r="F200" s="79"/>
    </row>
    <row r="201" spans="1:6" ht="12.75" customHeight="1">
      <c r="A201" s="2" t="s">
        <v>233</v>
      </c>
      <c r="B201" s="32">
        <v>39199</v>
      </c>
      <c r="C201" s="2" t="s">
        <v>12</v>
      </c>
      <c r="D201" s="2" t="s">
        <v>234</v>
      </c>
      <c r="E201" s="30">
        <v>2074.5076</v>
      </c>
      <c r="F201" s="79"/>
    </row>
    <row r="202" spans="1:6" ht="12.75" customHeight="1">
      <c r="A202" s="3" t="s">
        <v>235</v>
      </c>
      <c r="B202" s="33">
        <v>39199</v>
      </c>
      <c r="C202" s="3" t="s">
        <v>14</v>
      </c>
      <c r="D202" s="3" t="s">
        <v>236</v>
      </c>
      <c r="E202" s="31">
        <v>584.0345</v>
      </c>
      <c r="F202" s="79"/>
    </row>
    <row r="203" spans="1:6" ht="12.75" customHeight="1">
      <c r="A203" s="2" t="s">
        <v>237</v>
      </c>
      <c r="B203" s="32">
        <v>39199</v>
      </c>
      <c r="C203" s="2" t="s">
        <v>14</v>
      </c>
      <c r="D203" s="2" t="s">
        <v>238</v>
      </c>
      <c r="E203" s="30">
        <v>705.969</v>
      </c>
      <c r="F203" s="79"/>
    </row>
    <row r="204" spans="1:6" ht="12.75" customHeight="1">
      <c r="A204" s="3" t="s">
        <v>239</v>
      </c>
      <c r="B204" s="33">
        <v>39198</v>
      </c>
      <c r="C204" s="3" t="s">
        <v>14</v>
      </c>
      <c r="D204" s="3" t="s">
        <v>240</v>
      </c>
      <c r="E204" s="31">
        <v>504.54398399999997</v>
      </c>
      <c r="F204" s="79"/>
    </row>
    <row r="205" spans="1:6" ht="12.75" customHeight="1">
      <c r="A205" s="2" t="s">
        <v>241</v>
      </c>
      <c r="B205" s="32">
        <v>39197</v>
      </c>
      <c r="C205" s="2" t="s">
        <v>14</v>
      </c>
      <c r="D205" s="2" t="s">
        <v>242</v>
      </c>
      <c r="E205" s="30">
        <v>786.0375</v>
      </c>
      <c r="F205" s="79"/>
    </row>
    <row r="206" spans="1:6" ht="12.75" customHeight="1">
      <c r="A206" s="3" t="s">
        <v>243</v>
      </c>
      <c r="B206" s="33">
        <v>39192</v>
      </c>
      <c r="C206" s="3" t="s">
        <v>14</v>
      </c>
      <c r="D206" s="3" t="s">
        <v>244</v>
      </c>
      <c r="E206" s="31">
        <v>353.71124</v>
      </c>
      <c r="F206" s="79"/>
    </row>
    <row r="207" spans="1:6" ht="12.75" customHeight="1">
      <c r="A207" s="2" t="s">
        <v>245</v>
      </c>
      <c r="B207" s="32">
        <v>39190</v>
      </c>
      <c r="C207" s="2" t="s">
        <v>14</v>
      </c>
      <c r="D207" s="2" t="s">
        <v>246</v>
      </c>
      <c r="E207" s="30">
        <v>406.63005</v>
      </c>
      <c r="F207" s="79"/>
    </row>
    <row r="208" spans="1:6" ht="12.75" customHeight="1">
      <c r="A208" s="3" t="s">
        <v>247</v>
      </c>
      <c r="B208" s="33">
        <v>39184</v>
      </c>
      <c r="C208" s="3" t="s">
        <v>14</v>
      </c>
      <c r="D208" s="3" t="s">
        <v>248</v>
      </c>
      <c r="E208" s="31">
        <v>452.9505</v>
      </c>
      <c r="F208" s="79"/>
    </row>
    <row r="209" spans="1:6" ht="12.75" customHeight="1">
      <c r="A209" s="2" t="s">
        <v>249</v>
      </c>
      <c r="B209" s="32">
        <v>39184</v>
      </c>
      <c r="C209" s="2" t="s">
        <v>12</v>
      </c>
      <c r="D209" s="2" t="s">
        <v>250</v>
      </c>
      <c r="E209" s="30">
        <v>482.50767</v>
      </c>
      <c r="F209" s="79"/>
    </row>
    <row r="210" spans="1:6" ht="12.75" customHeight="1">
      <c r="A210" s="3" t="s">
        <v>251</v>
      </c>
      <c r="B210" s="33">
        <v>39183</v>
      </c>
      <c r="C210" s="3" t="s">
        <v>14</v>
      </c>
      <c r="D210" s="3" t="s">
        <v>252</v>
      </c>
      <c r="E210" s="31">
        <v>432.4</v>
      </c>
      <c r="F210" s="79"/>
    </row>
    <row r="211" spans="1:6" ht="12.75" customHeight="1">
      <c r="A211" s="2" t="s">
        <v>253</v>
      </c>
      <c r="B211" s="32">
        <v>39183</v>
      </c>
      <c r="C211" s="2" t="s">
        <v>14</v>
      </c>
      <c r="D211" s="2" t="s">
        <v>254</v>
      </c>
      <c r="E211" s="30">
        <v>349.577358</v>
      </c>
      <c r="F211" s="79"/>
    </row>
    <row r="212" spans="1:6" ht="12.75" customHeight="1">
      <c r="A212" s="3" t="s">
        <v>255</v>
      </c>
      <c r="B212" s="33">
        <v>39175</v>
      </c>
      <c r="C212" s="3" t="s">
        <v>14</v>
      </c>
      <c r="D212" s="3" t="s">
        <v>104</v>
      </c>
      <c r="E212" s="31">
        <v>696.0706650000001</v>
      </c>
      <c r="F212" s="79"/>
    </row>
    <row r="213" spans="1:6" ht="12.75" customHeight="1">
      <c r="A213" s="2" t="s">
        <v>256</v>
      </c>
      <c r="B213" s="32">
        <v>39171</v>
      </c>
      <c r="C213" s="2" t="s">
        <v>14</v>
      </c>
      <c r="D213" s="2" t="s">
        <v>257</v>
      </c>
      <c r="E213" s="30">
        <v>460</v>
      </c>
      <c r="F213" s="79"/>
    </row>
    <row r="214" spans="1:6" ht="12.75" customHeight="1">
      <c r="A214" s="3" t="s">
        <v>258</v>
      </c>
      <c r="B214" s="33">
        <v>39170</v>
      </c>
      <c r="C214" s="3" t="s">
        <v>14</v>
      </c>
      <c r="D214" s="3" t="s">
        <v>259</v>
      </c>
      <c r="E214" s="31">
        <v>594.7665</v>
      </c>
      <c r="F214" s="79"/>
    </row>
    <row r="215" spans="1:6" ht="12.75" customHeight="1">
      <c r="A215" s="2" t="s">
        <v>260</v>
      </c>
      <c r="B215" s="32">
        <v>39169</v>
      </c>
      <c r="C215" s="2" t="s">
        <v>14</v>
      </c>
      <c r="D215" s="2" t="s">
        <v>37</v>
      </c>
      <c r="E215" s="30">
        <v>1840</v>
      </c>
      <c r="F215" s="79"/>
    </row>
    <row r="216" spans="1:6" ht="12.75" customHeight="1">
      <c r="A216" s="3" t="s">
        <v>261</v>
      </c>
      <c r="B216" s="33">
        <v>39157</v>
      </c>
      <c r="C216" s="3" t="s">
        <v>12</v>
      </c>
      <c r="D216" s="3" t="s">
        <v>49</v>
      </c>
      <c r="E216" s="31">
        <v>1186.3303399999998</v>
      </c>
      <c r="F216" s="79"/>
    </row>
    <row r="217" spans="1:6" ht="12.75" customHeight="1">
      <c r="A217" s="2" t="s">
        <v>262</v>
      </c>
      <c r="B217" s="32">
        <v>39150</v>
      </c>
      <c r="C217" s="2" t="s">
        <v>14</v>
      </c>
      <c r="D217" s="2" t="s">
        <v>263</v>
      </c>
      <c r="E217" s="30">
        <v>512.325</v>
      </c>
      <c r="F217" s="79"/>
    </row>
    <row r="218" spans="1:6" ht="12.75" customHeight="1">
      <c r="A218" s="3" t="s">
        <v>264</v>
      </c>
      <c r="B218" s="33">
        <v>39128</v>
      </c>
      <c r="C218" s="3" t="s">
        <v>14</v>
      </c>
      <c r="D218" s="3" t="s">
        <v>265</v>
      </c>
      <c r="E218" s="31">
        <v>1076.4000179999998</v>
      </c>
      <c r="F218" s="79"/>
    </row>
    <row r="219" spans="1:6" ht="12.75" customHeight="1">
      <c r="A219" s="2" t="s">
        <v>266</v>
      </c>
      <c r="B219" s="32">
        <v>39122</v>
      </c>
      <c r="C219" s="2" t="s">
        <v>14</v>
      </c>
      <c r="D219" s="2" t="s">
        <v>267</v>
      </c>
      <c r="E219" s="30">
        <v>423.68</v>
      </c>
      <c r="F219" s="79"/>
    </row>
    <row r="220" spans="1:6" ht="12.75" customHeight="1">
      <c r="A220" s="3" t="s">
        <v>268</v>
      </c>
      <c r="B220" s="33">
        <v>39121</v>
      </c>
      <c r="C220" s="3" t="s">
        <v>12</v>
      </c>
      <c r="D220" s="3" t="s">
        <v>269</v>
      </c>
      <c r="E220" s="31">
        <v>611.657998</v>
      </c>
      <c r="F220" s="79"/>
    </row>
    <row r="221" spans="1:6" ht="12.75" customHeight="1">
      <c r="A221" s="2" t="s">
        <v>270</v>
      </c>
      <c r="B221" s="32">
        <v>39120</v>
      </c>
      <c r="C221" s="2" t="s">
        <v>12</v>
      </c>
      <c r="D221" s="2" t="s">
        <v>271</v>
      </c>
      <c r="E221" s="30">
        <v>1789.9706769999998</v>
      </c>
      <c r="F221" s="79"/>
    </row>
    <row r="222" spans="1:6" ht="12.75" customHeight="1">
      <c r="A222" s="3" t="s">
        <v>272</v>
      </c>
      <c r="B222" s="33">
        <v>39119</v>
      </c>
      <c r="C222" s="3" t="s">
        <v>14</v>
      </c>
      <c r="D222" s="3" t="s">
        <v>79</v>
      </c>
      <c r="E222" s="31">
        <v>548.6774399999999</v>
      </c>
      <c r="F222" s="79"/>
    </row>
    <row r="223" spans="1:6" ht="12.75" customHeight="1">
      <c r="A223" s="2" t="s">
        <v>273</v>
      </c>
      <c r="B223" s="32">
        <v>39113</v>
      </c>
      <c r="C223" s="2" t="s">
        <v>14</v>
      </c>
      <c r="D223" s="2" t="s">
        <v>274</v>
      </c>
      <c r="E223" s="30">
        <v>909.998547</v>
      </c>
      <c r="F223" s="79"/>
    </row>
    <row r="224" spans="1:6" ht="12.75" customHeight="1">
      <c r="A224" s="3" t="s">
        <v>275</v>
      </c>
      <c r="B224" s="33">
        <v>39112</v>
      </c>
      <c r="C224" s="3" t="s">
        <v>14</v>
      </c>
      <c r="D224" s="3" t="s">
        <v>276</v>
      </c>
      <c r="E224" s="31">
        <v>448.5</v>
      </c>
      <c r="F224" s="79"/>
    </row>
    <row r="225" spans="1:6" ht="12.75" customHeight="1">
      <c r="A225" s="2" t="s">
        <v>277</v>
      </c>
      <c r="B225" s="32">
        <v>39112</v>
      </c>
      <c r="C225" s="2" t="s">
        <v>14</v>
      </c>
      <c r="D225" s="2" t="s">
        <v>278</v>
      </c>
      <c r="E225" s="30">
        <v>600.2999994999999</v>
      </c>
      <c r="F225" s="79"/>
    </row>
    <row r="226" spans="1:6" ht="12.75" customHeight="1">
      <c r="A226" s="3" t="s">
        <v>279</v>
      </c>
      <c r="B226" s="33">
        <v>39107</v>
      </c>
      <c r="C226" s="3" t="s">
        <v>14</v>
      </c>
      <c r="D226" s="3" t="s">
        <v>89</v>
      </c>
      <c r="E226" s="31">
        <v>724.5</v>
      </c>
      <c r="F226" s="79"/>
    </row>
    <row r="227" spans="1:6" ht="12.75">
      <c r="A227" s="35"/>
      <c r="B227" s="35"/>
      <c r="C227" s="35"/>
      <c r="D227" s="35" t="s">
        <v>280</v>
      </c>
      <c r="E227" s="34">
        <f>SUM(E151:E226)</f>
        <v>75499.51065172</v>
      </c>
      <c r="F227" s="79"/>
    </row>
    <row r="228" spans="1:5" ht="19.5">
      <c r="A228" s="21"/>
      <c r="E228" s="81"/>
    </row>
    <row r="229" ht="12.75">
      <c r="E229" s="80"/>
    </row>
  </sheetData>
  <sheetProtection/>
  <mergeCells count="2">
    <mergeCell ref="A7:E7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69" r:id="rId2"/>
  <rowBreaks count="4" manualBreakCount="4">
    <brk id="69" max="4" man="1"/>
    <brk id="117" max="4" man="1"/>
    <brk id="163" max="4" man="1"/>
    <brk id="218" max="4" man="1"/>
  </rowBreaks>
  <colBreaks count="1" manualBreakCount="1">
    <brk id="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2"/>
  <sheetViews>
    <sheetView showGridLines="0" zoomScaleSheetLayoutView="80" zoomScalePageLayoutView="0" workbookViewId="0" topLeftCell="A1">
      <selection activeCell="A8" sqref="A8"/>
    </sheetView>
  </sheetViews>
  <sheetFormatPr defaultColWidth="9.140625" defaultRowHeight="12.75"/>
  <cols>
    <col min="1" max="1" width="19.8515625" style="13" customWidth="1"/>
    <col min="2" max="2" width="18.8515625" style="13" customWidth="1"/>
    <col min="3" max="3" width="16.00390625" style="13" customWidth="1"/>
    <col min="4" max="4" width="46.57421875" style="13" bestFit="1" customWidth="1"/>
    <col min="5" max="5" width="12.00390625" style="13" customWidth="1"/>
    <col min="6" max="6" width="9.140625" style="13" customWidth="1"/>
    <col min="7" max="7" width="6.421875" style="13" customWidth="1"/>
    <col min="8" max="8" width="27.28125" style="13" customWidth="1"/>
    <col min="9" max="9" width="9.140625" style="79" customWidth="1"/>
    <col min="10" max="16384" width="9.140625" style="13" customWidth="1"/>
  </cols>
  <sheetData>
    <row r="1" spans="1:9" s="9" customFormat="1" ht="13.5" customHeight="1">
      <c r="A1" s="5"/>
      <c r="B1" s="6"/>
      <c r="C1" s="7"/>
      <c r="D1" s="7"/>
      <c r="E1" s="7"/>
      <c r="F1" s="8"/>
      <c r="I1" s="83"/>
    </row>
    <row r="2" spans="1:9" s="9" customFormat="1" ht="13.5" customHeight="1">
      <c r="A2" s="5"/>
      <c r="B2" s="6"/>
      <c r="C2" s="7"/>
      <c r="D2" s="7"/>
      <c r="E2" s="7"/>
      <c r="F2" s="8"/>
      <c r="I2" s="83"/>
    </row>
    <row r="3" spans="1:9" s="9" customFormat="1" ht="16.5" customHeight="1">
      <c r="A3" s="5"/>
      <c r="B3" s="6"/>
      <c r="C3" s="7"/>
      <c r="D3" s="7"/>
      <c r="E3" s="7"/>
      <c r="F3" s="8"/>
      <c r="I3" s="83"/>
    </row>
    <row r="4" spans="1:9" s="9" customFormat="1" ht="18" customHeight="1">
      <c r="A4" s="5"/>
      <c r="B4" s="6"/>
      <c r="C4" s="7"/>
      <c r="D4" s="7"/>
      <c r="E4" s="7"/>
      <c r="F4" s="8"/>
      <c r="I4" s="83"/>
    </row>
    <row r="5" spans="1:9" s="68" customFormat="1" ht="30.75" customHeight="1">
      <c r="A5" s="4" t="s">
        <v>1</v>
      </c>
      <c r="B5" s="29"/>
      <c r="C5" s="29"/>
      <c r="D5" s="29"/>
      <c r="E5" s="29"/>
      <c r="I5" s="84"/>
    </row>
    <row r="6" spans="1:9" s="69" customFormat="1" ht="17.25" customHeight="1">
      <c r="A6" s="117" t="s">
        <v>897</v>
      </c>
      <c r="B6" s="117"/>
      <c r="C6" s="117"/>
      <c r="D6" s="117"/>
      <c r="E6" s="117"/>
      <c r="I6" s="85"/>
    </row>
    <row r="7" spans="1:9" s="66" customFormat="1" ht="17.25" customHeight="1">
      <c r="A7" s="116"/>
      <c r="B7" s="116"/>
      <c r="C7" s="116"/>
      <c r="D7" s="116"/>
      <c r="E7" s="116"/>
      <c r="I7" s="86"/>
    </row>
    <row r="8" spans="1:9" s="66" customFormat="1" ht="17.25" customHeight="1">
      <c r="A8" s="113"/>
      <c r="B8" s="113"/>
      <c r="C8" s="113"/>
      <c r="D8" s="113"/>
      <c r="E8" s="113"/>
      <c r="I8" s="86"/>
    </row>
    <row r="9" spans="1:5" ht="24.75">
      <c r="A9" s="12" t="s">
        <v>2378</v>
      </c>
      <c r="B9" s="10"/>
      <c r="C9" s="10"/>
      <c r="D9" s="11"/>
      <c r="E9" s="11"/>
    </row>
    <row r="10" spans="1:10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898</v>
      </c>
      <c r="F10"/>
      <c r="G10"/>
      <c r="H10"/>
      <c r="I10" s="82"/>
      <c r="J10"/>
    </row>
    <row r="11" spans="1:10" ht="12.75" customHeight="1">
      <c r="A11" s="2" t="s">
        <v>2713</v>
      </c>
      <c r="B11" s="32">
        <v>41610</v>
      </c>
      <c r="C11" s="2" t="s">
        <v>900</v>
      </c>
      <c r="D11" s="2" t="s">
        <v>1994</v>
      </c>
      <c r="E11" s="30">
        <v>122.7</v>
      </c>
      <c r="F11" s="77"/>
      <c r="G11" s="74"/>
      <c r="H11" s="74"/>
      <c r="I11" s="87"/>
      <c r="J11" s="78"/>
    </row>
    <row r="12" spans="1:10" ht="12.75" customHeight="1">
      <c r="A12" s="3" t="s">
        <v>2714</v>
      </c>
      <c r="B12" s="33">
        <v>41610</v>
      </c>
      <c r="C12" s="3" t="s">
        <v>900</v>
      </c>
      <c r="D12" s="3" t="s">
        <v>1994</v>
      </c>
      <c r="E12" s="31">
        <v>164.1</v>
      </c>
      <c r="F12" s="90"/>
      <c r="G12" s="74"/>
      <c r="H12" s="74"/>
      <c r="I12" s="87"/>
      <c r="J12" s="78"/>
    </row>
    <row r="13" spans="1:10" ht="12.75" customHeight="1">
      <c r="A13" s="2" t="s">
        <v>2712</v>
      </c>
      <c r="B13" s="32">
        <v>41610</v>
      </c>
      <c r="C13" s="2" t="s">
        <v>900</v>
      </c>
      <c r="D13" s="2" t="s">
        <v>1994</v>
      </c>
      <c r="E13" s="30">
        <v>213.4</v>
      </c>
      <c r="F13" s="77"/>
      <c r="G13" s="74"/>
      <c r="H13" s="74"/>
      <c r="I13" s="87"/>
      <c r="J13" s="78"/>
    </row>
    <row r="14" spans="1:10" ht="12.75" customHeight="1">
      <c r="A14" s="3" t="s">
        <v>2673</v>
      </c>
      <c r="B14" s="33">
        <v>41605</v>
      </c>
      <c r="C14" s="3" t="s">
        <v>900</v>
      </c>
      <c r="D14" s="3" t="s">
        <v>2435</v>
      </c>
      <c r="E14" s="31">
        <v>1085.7141141</v>
      </c>
      <c r="F14" s="90"/>
      <c r="G14" s="74"/>
      <c r="H14" s="74"/>
      <c r="I14" s="87"/>
      <c r="J14" s="78"/>
    </row>
    <row r="15" spans="1:10" ht="12.75" customHeight="1">
      <c r="A15" s="2" t="s">
        <v>2547</v>
      </c>
      <c r="B15" s="32">
        <v>41486</v>
      </c>
      <c r="C15" s="2" t="s">
        <v>900</v>
      </c>
      <c r="D15" s="2" t="s">
        <v>2216</v>
      </c>
      <c r="E15" s="30">
        <v>483.637</v>
      </c>
      <c r="F15" s="77"/>
      <c r="G15" s="74"/>
      <c r="H15" s="74"/>
      <c r="I15" s="87"/>
      <c r="J15" s="78"/>
    </row>
    <row r="16" spans="1:10" ht="12.75" customHeight="1">
      <c r="A16" s="3" t="s">
        <v>2516</v>
      </c>
      <c r="B16" s="33">
        <v>41430</v>
      </c>
      <c r="C16" s="3" t="s">
        <v>900</v>
      </c>
      <c r="D16" s="3" t="s">
        <v>1994</v>
      </c>
      <c r="E16" s="31">
        <v>5.0185184</v>
      </c>
      <c r="F16" s="90"/>
      <c r="G16" s="74"/>
      <c r="H16" s="74"/>
      <c r="I16" s="87"/>
      <c r="J16" s="78"/>
    </row>
    <row r="17" spans="1:10" ht="12.75" customHeight="1">
      <c r="A17" s="2" t="s">
        <v>2517</v>
      </c>
      <c r="B17" s="32">
        <v>41430</v>
      </c>
      <c r="C17" s="2" t="s">
        <v>900</v>
      </c>
      <c r="D17" s="2" t="s">
        <v>1994</v>
      </c>
      <c r="E17" s="30">
        <v>45.1666665</v>
      </c>
      <c r="F17" s="77"/>
      <c r="G17" s="74"/>
      <c r="H17" s="74"/>
      <c r="I17" s="87"/>
      <c r="J17" s="78"/>
    </row>
    <row r="18" spans="1:10" ht="12.75" customHeight="1">
      <c r="A18" s="3" t="s">
        <v>2494</v>
      </c>
      <c r="B18" s="33">
        <v>41396</v>
      </c>
      <c r="C18" s="3" t="s">
        <v>900</v>
      </c>
      <c r="D18" s="3" t="s">
        <v>1994</v>
      </c>
      <c r="E18" s="31">
        <v>2.99420604</v>
      </c>
      <c r="F18" s="90"/>
      <c r="G18" s="74"/>
      <c r="H18" s="74"/>
      <c r="I18" s="87"/>
      <c r="J18" s="78"/>
    </row>
    <row r="19" spans="1:10" ht="12.75" customHeight="1">
      <c r="A19" s="2" t="s">
        <v>2495</v>
      </c>
      <c r="B19" s="32">
        <v>41396</v>
      </c>
      <c r="C19" s="2" t="s">
        <v>900</v>
      </c>
      <c r="D19" s="2" t="s">
        <v>1994</v>
      </c>
      <c r="E19" s="30">
        <v>26.947854319999998</v>
      </c>
      <c r="F19" s="77"/>
      <c r="G19" s="74"/>
      <c r="H19" s="74"/>
      <c r="I19" s="87"/>
      <c r="J19" s="78"/>
    </row>
    <row r="20" spans="1:10" ht="12.75" customHeight="1">
      <c r="A20" s="3" t="s">
        <v>2434</v>
      </c>
      <c r="B20" s="33">
        <v>41340</v>
      </c>
      <c r="C20" s="3" t="s">
        <v>900</v>
      </c>
      <c r="D20" s="3" t="s">
        <v>1847</v>
      </c>
      <c r="E20" s="31">
        <v>60</v>
      </c>
      <c r="F20" s="90"/>
      <c r="G20" s="74"/>
      <c r="H20" s="74"/>
      <c r="I20" s="87"/>
      <c r="J20" s="78"/>
    </row>
    <row r="21" spans="1:5" ht="12.75">
      <c r="A21" s="35"/>
      <c r="B21" s="35"/>
      <c r="C21" s="35"/>
      <c r="D21" s="35" t="s">
        <v>2382</v>
      </c>
      <c r="E21" s="34">
        <f>SUM(E11:E20)</f>
        <v>2209.67835936</v>
      </c>
    </row>
    <row r="22" spans="1:9" ht="19.5" customHeight="1">
      <c r="A22" s="20"/>
      <c r="B22" s="18"/>
      <c r="C22" s="17"/>
      <c r="D22" s="17"/>
      <c r="E22" s="19"/>
      <c r="I22" s="13"/>
    </row>
    <row r="23" spans="1:5" ht="24.75">
      <c r="A23" s="12" t="s">
        <v>1986</v>
      </c>
      <c r="B23" s="10"/>
      <c r="C23" s="10"/>
      <c r="D23" s="11"/>
      <c r="E23" s="11"/>
    </row>
    <row r="24" spans="1:10" ht="36" customHeight="1">
      <c r="A24" s="1" t="s">
        <v>4</v>
      </c>
      <c r="B24" s="28" t="s">
        <v>5</v>
      </c>
      <c r="C24" s="28" t="s">
        <v>6</v>
      </c>
      <c r="D24" s="28" t="s">
        <v>7</v>
      </c>
      <c r="E24" s="28" t="s">
        <v>898</v>
      </c>
      <c r="F24"/>
      <c r="G24"/>
      <c r="H24"/>
      <c r="I24" s="82"/>
      <c r="J24"/>
    </row>
    <row r="25" spans="1:10" ht="12.75" customHeight="1">
      <c r="A25" s="2" t="s">
        <v>2367</v>
      </c>
      <c r="B25" s="32">
        <v>41261</v>
      </c>
      <c r="C25" s="2" t="s">
        <v>900</v>
      </c>
      <c r="D25" s="2" t="s">
        <v>1903</v>
      </c>
      <c r="E25" s="30">
        <v>81</v>
      </c>
      <c r="F25" s="77"/>
      <c r="G25" s="74"/>
      <c r="H25" s="74"/>
      <c r="I25" s="87"/>
      <c r="J25" s="78"/>
    </row>
    <row r="26" spans="1:10" ht="12.75" customHeight="1">
      <c r="A26" s="3" t="s">
        <v>2324</v>
      </c>
      <c r="B26" s="33">
        <v>41240</v>
      </c>
      <c r="C26" s="3" t="s">
        <v>900</v>
      </c>
      <c r="D26" s="3" t="s">
        <v>969</v>
      </c>
      <c r="E26" s="31">
        <v>386.43665648</v>
      </c>
      <c r="F26" s="90"/>
      <c r="G26" s="74"/>
      <c r="H26" s="74"/>
      <c r="I26" s="87"/>
      <c r="J26" s="78"/>
    </row>
    <row r="27" spans="1:10" ht="12.75" customHeight="1">
      <c r="A27" s="2" t="s">
        <v>2323</v>
      </c>
      <c r="B27" s="32">
        <v>41227</v>
      </c>
      <c r="C27" s="2" t="s">
        <v>900</v>
      </c>
      <c r="D27" s="2" t="s">
        <v>2216</v>
      </c>
      <c r="E27" s="30">
        <v>224.7</v>
      </c>
      <c r="F27" s="77"/>
      <c r="G27" s="74"/>
      <c r="H27" s="74"/>
      <c r="I27" s="87"/>
      <c r="J27" s="78"/>
    </row>
    <row r="28" spans="1:10" ht="12.75" customHeight="1">
      <c r="A28" s="3" t="s">
        <v>2322</v>
      </c>
      <c r="B28" s="33">
        <v>41227</v>
      </c>
      <c r="C28" s="3" t="s">
        <v>900</v>
      </c>
      <c r="D28" s="3" t="s">
        <v>2216</v>
      </c>
      <c r="E28" s="31">
        <v>275.4</v>
      </c>
      <c r="F28" s="90"/>
      <c r="G28" s="74"/>
      <c r="H28" s="74"/>
      <c r="I28" s="87"/>
      <c r="J28" s="78"/>
    </row>
    <row r="29" spans="1:10" ht="12.75" customHeight="1">
      <c r="A29" s="2" t="s">
        <v>2251</v>
      </c>
      <c r="B29" s="32">
        <v>41157</v>
      </c>
      <c r="C29" s="2" t="s">
        <v>900</v>
      </c>
      <c r="D29" s="2" t="s">
        <v>1994</v>
      </c>
      <c r="E29" s="30">
        <v>101.1</v>
      </c>
      <c r="F29" s="77"/>
      <c r="G29" s="74"/>
      <c r="H29" s="74"/>
      <c r="I29" s="87"/>
      <c r="J29" s="78"/>
    </row>
    <row r="30" spans="1:10" ht="12.75" customHeight="1">
      <c r="A30" s="3" t="s">
        <v>2215</v>
      </c>
      <c r="B30" s="33">
        <v>41150</v>
      </c>
      <c r="C30" s="3" t="s">
        <v>900</v>
      </c>
      <c r="D30" s="3" t="s">
        <v>1994</v>
      </c>
      <c r="E30" s="31">
        <v>322.8</v>
      </c>
      <c r="F30" s="90"/>
      <c r="G30" s="74"/>
      <c r="H30" s="74"/>
      <c r="I30" s="87"/>
      <c r="J30" s="78"/>
    </row>
    <row r="31" spans="1:10" ht="12.75" customHeight="1">
      <c r="A31" s="2" t="s">
        <v>2214</v>
      </c>
      <c r="B31" s="32">
        <v>41128</v>
      </c>
      <c r="C31" s="2" t="s">
        <v>900</v>
      </c>
      <c r="D31" s="2" t="s">
        <v>923</v>
      </c>
      <c r="E31" s="30">
        <v>22.07438532</v>
      </c>
      <c r="F31" s="77"/>
      <c r="G31" s="74"/>
      <c r="H31" s="74"/>
      <c r="I31" s="87"/>
      <c r="J31" s="78"/>
    </row>
    <row r="32" spans="1:10" ht="12.75" customHeight="1">
      <c r="A32" s="3" t="s">
        <v>2213</v>
      </c>
      <c r="B32" s="33">
        <v>41123</v>
      </c>
      <c r="C32" s="3" t="s">
        <v>900</v>
      </c>
      <c r="D32" s="3" t="s">
        <v>1648</v>
      </c>
      <c r="E32" s="31">
        <v>36.034922400000006</v>
      </c>
      <c r="F32" s="90"/>
      <c r="G32" s="74"/>
      <c r="H32" s="74"/>
      <c r="I32" s="87"/>
      <c r="J32" s="78"/>
    </row>
    <row r="33" spans="1:10" ht="12.75" customHeight="1">
      <c r="A33" s="3" t="s">
        <v>2166</v>
      </c>
      <c r="B33" s="33">
        <v>41061</v>
      </c>
      <c r="C33" s="3" t="s">
        <v>900</v>
      </c>
      <c r="D33" s="3" t="s">
        <v>1081</v>
      </c>
      <c r="E33" s="31">
        <v>235.5</v>
      </c>
      <c r="F33" s="90"/>
      <c r="G33" s="74"/>
      <c r="H33" s="74"/>
      <c r="I33" s="87"/>
      <c r="J33" s="78"/>
    </row>
    <row r="34" spans="1:10" ht="12.75" customHeight="1">
      <c r="A34" s="2" t="s">
        <v>2158</v>
      </c>
      <c r="B34" s="32">
        <v>41061</v>
      </c>
      <c r="C34" s="2" t="s">
        <v>900</v>
      </c>
      <c r="D34" s="2" t="s">
        <v>1081</v>
      </c>
      <c r="E34" s="30">
        <v>276.6</v>
      </c>
      <c r="F34" s="77"/>
      <c r="G34" s="74"/>
      <c r="H34" s="74"/>
      <c r="I34" s="87"/>
      <c r="J34" s="78"/>
    </row>
    <row r="35" spans="1:10" ht="12.75" customHeight="1">
      <c r="A35" s="3" t="s">
        <v>2118</v>
      </c>
      <c r="B35" s="33">
        <v>41026</v>
      </c>
      <c r="C35" s="3" t="s">
        <v>900</v>
      </c>
      <c r="D35" s="3" t="s">
        <v>904</v>
      </c>
      <c r="E35" s="31">
        <v>100.2</v>
      </c>
      <c r="F35" s="90"/>
      <c r="G35" s="74"/>
      <c r="H35" s="74"/>
      <c r="I35" s="87"/>
      <c r="J35" s="78"/>
    </row>
    <row r="36" spans="1:10" ht="12.75" customHeight="1">
      <c r="A36" s="2" t="s">
        <v>2117</v>
      </c>
      <c r="B36" s="32">
        <v>41026</v>
      </c>
      <c r="C36" s="2" t="s">
        <v>900</v>
      </c>
      <c r="D36" s="2" t="s">
        <v>904</v>
      </c>
      <c r="E36" s="30">
        <v>100.2</v>
      </c>
      <c r="F36" s="77"/>
      <c r="G36" s="74"/>
      <c r="H36" s="74"/>
      <c r="I36" s="87"/>
      <c r="J36" s="78"/>
    </row>
    <row r="37" spans="1:10" ht="12.75" customHeight="1">
      <c r="A37" s="3" t="s">
        <v>2076</v>
      </c>
      <c r="B37" s="33">
        <v>40994</v>
      </c>
      <c r="C37" s="3" t="s">
        <v>900</v>
      </c>
      <c r="D37" s="3" t="s">
        <v>1994</v>
      </c>
      <c r="E37" s="31">
        <v>2.36684105</v>
      </c>
      <c r="F37" s="90"/>
      <c r="G37" s="74"/>
      <c r="H37" s="74"/>
      <c r="I37" s="87"/>
      <c r="J37" s="78"/>
    </row>
    <row r="38" spans="1:10" ht="12.75" customHeight="1">
      <c r="A38" s="2" t="s">
        <v>2077</v>
      </c>
      <c r="B38" s="32">
        <v>40994</v>
      </c>
      <c r="C38" s="2" t="s">
        <v>900</v>
      </c>
      <c r="D38" s="2" t="s">
        <v>1994</v>
      </c>
      <c r="E38" s="30">
        <v>13.41209892</v>
      </c>
      <c r="F38" s="77"/>
      <c r="G38" s="74"/>
      <c r="H38" s="74"/>
      <c r="I38" s="87"/>
      <c r="J38" s="78"/>
    </row>
    <row r="39" spans="1:10" ht="12.75" customHeight="1">
      <c r="A39" s="3" t="s">
        <v>2074</v>
      </c>
      <c r="B39" s="33">
        <v>40975</v>
      </c>
      <c r="C39" s="3" t="s">
        <v>900</v>
      </c>
      <c r="D39" s="3" t="s">
        <v>1994</v>
      </c>
      <c r="E39" s="31">
        <v>2.96060508</v>
      </c>
      <c r="F39" s="90"/>
      <c r="G39" s="74"/>
      <c r="H39" s="74"/>
      <c r="I39" s="87"/>
      <c r="J39" s="78"/>
    </row>
    <row r="40" spans="1:10" ht="12.75" customHeight="1">
      <c r="A40" s="2" t="s">
        <v>2075</v>
      </c>
      <c r="B40" s="32">
        <v>40975</v>
      </c>
      <c r="C40" s="2" t="s">
        <v>900</v>
      </c>
      <c r="D40" s="2" t="s">
        <v>1994</v>
      </c>
      <c r="E40" s="30">
        <v>26.64544608</v>
      </c>
      <c r="F40" s="77"/>
      <c r="G40" s="74"/>
      <c r="H40" s="74"/>
      <c r="I40" s="87"/>
      <c r="J40" s="78"/>
    </row>
    <row r="41" spans="1:10" ht="12.75" customHeight="1">
      <c r="A41" s="3" t="s">
        <v>2045</v>
      </c>
      <c r="B41" s="33">
        <v>40967</v>
      </c>
      <c r="C41" s="3" t="s">
        <v>900</v>
      </c>
      <c r="D41" s="3" t="s">
        <v>904</v>
      </c>
      <c r="E41" s="31">
        <v>172.5</v>
      </c>
      <c r="F41" s="90"/>
      <c r="G41" s="74"/>
      <c r="H41" s="74"/>
      <c r="I41" s="87"/>
      <c r="J41" s="78"/>
    </row>
    <row r="42" spans="1:10" ht="12.75" customHeight="1">
      <c r="A42" s="2" t="s">
        <v>2047</v>
      </c>
      <c r="B42" s="32">
        <v>40962</v>
      </c>
      <c r="C42" s="2" t="s">
        <v>900</v>
      </c>
      <c r="D42" s="2" t="s">
        <v>1994</v>
      </c>
      <c r="E42" s="30">
        <v>2.99939985</v>
      </c>
      <c r="F42" s="77"/>
      <c r="G42" s="74"/>
      <c r="H42" s="74"/>
      <c r="I42" s="87"/>
      <c r="J42" s="78"/>
    </row>
    <row r="43" spans="1:10" ht="12.75" customHeight="1">
      <c r="A43" s="3" t="s">
        <v>2046</v>
      </c>
      <c r="B43" s="33">
        <v>40962</v>
      </c>
      <c r="C43" s="3" t="s">
        <v>900</v>
      </c>
      <c r="D43" s="3" t="s">
        <v>1994</v>
      </c>
      <c r="E43" s="31">
        <v>26.99459801</v>
      </c>
      <c r="F43" s="90"/>
      <c r="G43" s="74"/>
      <c r="H43" s="74"/>
      <c r="I43" s="87"/>
      <c r="J43" s="78"/>
    </row>
    <row r="44" spans="1:10" ht="12.75" customHeight="1">
      <c r="A44" s="2" t="s">
        <v>1998</v>
      </c>
      <c r="B44" s="32">
        <v>40935</v>
      </c>
      <c r="C44" s="2" t="s">
        <v>900</v>
      </c>
      <c r="D44" s="2" t="s">
        <v>923</v>
      </c>
      <c r="E44" s="30">
        <v>300</v>
      </c>
      <c r="F44" s="77"/>
      <c r="G44" s="74"/>
      <c r="H44" s="74"/>
      <c r="I44" s="87"/>
      <c r="J44" s="78"/>
    </row>
    <row r="45" spans="1:10" ht="12.75" customHeight="1">
      <c r="A45" s="3" t="s">
        <v>1999</v>
      </c>
      <c r="B45" s="33">
        <v>40935</v>
      </c>
      <c r="C45" s="3" t="s">
        <v>900</v>
      </c>
      <c r="D45" s="3" t="s">
        <v>1994</v>
      </c>
      <c r="E45" s="31">
        <v>3.5418578800000002</v>
      </c>
      <c r="F45" s="90"/>
      <c r="G45" s="74"/>
      <c r="H45" s="74"/>
      <c r="I45" s="87"/>
      <c r="J45" s="78"/>
    </row>
    <row r="46" spans="1:10" ht="12.75" customHeight="1">
      <c r="A46" s="2" t="s">
        <v>2000</v>
      </c>
      <c r="B46" s="32">
        <v>40935</v>
      </c>
      <c r="C46" s="2" t="s">
        <v>900</v>
      </c>
      <c r="D46" s="2" t="s">
        <v>1994</v>
      </c>
      <c r="E46" s="30">
        <v>31.87672068</v>
      </c>
      <c r="F46" s="77"/>
      <c r="G46" s="74"/>
      <c r="H46" s="74"/>
      <c r="I46" s="87"/>
      <c r="J46" s="78"/>
    </row>
    <row r="47" spans="1:10" ht="12.75" customHeight="1">
      <c r="A47" s="3" t="s">
        <v>1997</v>
      </c>
      <c r="B47" s="33">
        <v>40913</v>
      </c>
      <c r="C47" s="3" t="s">
        <v>900</v>
      </c>
      <c r="D47" s="3" t="s">
        <v>1081</v>
      </c>
      <c r="E47" s="31">
        <v>90.6</v>
      </c>
      <c r="F47" s="90"/>
      <c r="G47" s="74"/>
      <c r="H47" s="74"/>
      <c r="I47" s="87"/>
      <c r="J47" s="78"/>
    </row>
    <row r="48" spans="1:10" ht="12.75" customHeight="1">
      <c r="A48" s="2" t="s">
        <v>1997</v>
      </c>
      <c r="B48" s="32">
        <v>40913</v>
      </c>
      <c r="C48" s="2" t="s">
        <v>900</v>
      </c>
      <c r="D48" s="2" t="s">
        <v>1081</v>
      </c>
      <c r="E48" s="30">
        <v>106.2</v>
      </c>
      <c r="F48" s="77"/>
      <c r="G48" s="74"/>
      <c r="H48" s="74"/>
      <c r="I48" s="87"/>
      <c r="J48" s="78"/>
    </row>
    <row r="49" spans="1:10" ht="12.75" customHeight="1">
      <c r="A49" s="3" t="s">
        <v>1997</v>
      </c>
      <c r="B49" s="33">
        <v>40913</v>
      </c>
      <c r="C49" s="3" t="s">
        <v>900</v>
      </c>
      <c r="D49" s="3" t="s">
        <v>1081</v>
      </c>
      <c r="E49" s="31">
        <v>208.2</v>
      </c>
      <c r="F49" s="90"/>
      <c r="G49" s="74"/>
      <c r="H49" s="74"/>
      <c r="I49" s="87"/>
      <c r="J49" s="78"/>
    </row>
    <row r="50" spans="1:10" ht="12.75" customHeight="1">
      <c r="A50" s="2" t="s">
        <v>1995</v>
      </c>
      <c r="B50" s="32">
        <v>40910</v>
      </c>
      <c r="C50" s="2" t="s">
        <v>900</v>
      </c>
      <c r="D50" s="2" t="s">
        <v>1994</v>
      </c>
      <c r="E50" s="30">
        <v>1.76533305</v>
      </c>
      <c r="F50" s="77"/>
      <c r="G50" s="74"/>
      <c r="H50" s="74"/>
      <c r="I50" s="87"/>
      <c r="J50" s="78"/>
    </row>
    <row r="51" spans="1:10" ht="12.75" customHeight="1">
      <c r="A51" s="3" t="s">
        <v>1996</v>
      </c>
      <c r="B51" s="33">
        <v>40910</v>
      </c>
      <c r="C51" s="3" t="s">
        <v>900</v>
      </c>
      <c r="D51" s="3" t="s">
        <v>1994</v>
      </c>
      <c r="E51" s="31">
        <v>15.88799784</v>
      </c>
      <c r="F51" s="90"/>
      <c r="G51" s="74"/>
      <c r="H51" s="74"/>
      <c r="I51" s="87"/>
      <c r="J51" s="78"/>
    </row>
    <row r="52" spans="1:5" ht="12.75">
      <c r="A52" s="35"/>
      <c r="B52" s="35"/>
      <c r="C52" s="35"/>
      <c r="D52" s="35" t="s">
        <v>1987</v>
      </c>
      <c r="E52" s="34">
        <f>SUM(E25:E51)</f>
        <v>3167.996862639999</v>
      </c>
    </row>
    <row r="53" spans="1:9" ht="19.5" customHeight="1">
      <c r="A53" s="20"/>
      <c r="B53" s="18"/>
      <c r="C53" s="17"/>
      <c r="D53" s="17"/>
      <c r="E53" s="19"/>
      <c r="I53" s="13"/>
    </row>
    <row r="54" spans="1:5" ht="24.75">
      <c r="A54" s="12" t="s">
        <v>3</v>
      </c>
      <c r="B54" s="10"/>
      <c r="C54" s="10"/>
      <c r="D54" s="11"/>
      <c r="E54" s="11"/>
    </row>
    <row r="55" spans="1:10" ht="36" customHeight="1">
      <c r="A55" s="1" t="s">
        <v>4</v>
      </c>
      <c r="B55" s="28" t="s">
        <v>5</v>
      </c>
      <c r="C55" s="28" t="s">
        <v>6</v>
      </c>
      <c r="D55" s="28" t="s">
        <v>7</v>
      </c>
      <c r="E55" s="28" t="s">
        <v>898</v>
      </c>
      <c r="F55"/>
      <c r="G55"/>
      <c r="H55"/>
      <c r="I55" s="82"/>
      <c r="J55"/>
    </row>
    <row r="56" spans="1:10" ht="12.75" customHeight="1">
      <c r="A56" s="2" t="s">
        <v>1969</v>
      </c>
      <c r="B56" s="32">
        <v>40900</v>
      </c>
      <c r="C56" s="2" t="s">
        <v>900</v>
      </c>
      <c r="D56" s="2" t="s">
        <v>901</v>
      </c>
      <c r="E56" s="30">
        <v>1.41257716</v>
      </c>
      <c r="F56" s="77"/>
      <c r="G56" s="74"/>
      <c r="H56" s="74"/>
      <c r="I56" s="87"/>
      <c r="J56" s="78"/>
    </row>
    <row r="57" spans="1:10" ht="12.75" customHeight="1">
      <c r="A57" s="3" t="s">
        <v>1968</v>
      </c>
      <c r="B57" s="33">
        <v>40900</v>
      </c>
      <c r="C57" s="3" t="s">
        <v>900</v>
      </c>
      <c r="D57" s="3" t="s">
        <v>901</v>
      </c>
      <c r="E57" s="31">
        <v>12.7131942</v>
      </c>
      <c r="F57" s="77"/>
      <c r="G57" s="74"/>
      <c r="H57" s="74"/>
      <c r="I57" s="87"/>
      <c r="J57" s="78"/>
    </row>
    <row r="58" spans="1:10" ht="12.75" customHeight="1">
      <c r="A58" s="2" t="s">
        <v>1967</v>
      </c>
      <c r="B58" s="32">
        <v>40892</v>
      </c>
      <c r="C58" s="2" t="s">
        <v>900</v>
      </c>
      <c r="D58" s="2" t="s">
        <v>901</v>
      </c>
      <c r="E58" s="30">
        <v>3.73892508</v>
      </c>
      <c r="F58" s="77"/>
      <c r="G58" s="74"/>
      <c r="H58" s="74"/>
      <c r="I58" s="87"/>
      <c r="J58" s="78"/>
    </row>
    <row r="59" spans="1:10" ht="12.75" customHeight="1">
      <c r="A59" s="3" t="s">
        <v>1966</v>
      </c>
      <c r="B59" s="33">
        <v>40892</v>
      </c>
      <c r="C59" s="3" t="s">
        <v>900</v>
      </c>
      <c r="D59" s="3" t="s">
        <v>901</v>
      </c>
      <c r="E59" s="31">
        <v>21.1872423</v>
      </c>
      <c r="F59" s="77"/>
      <c r="G59" s="74"/>
      <c r="H59" s="74"/>
      <c r="I59" s="87"/>
      <c r="J59" s="78"/>
    </row>
    <row r="60" spans="1:10" ht="12.75" customHeight="1">
      <c r="A60" s="2" t="s">
        <v>1965</v>
      </c>
      <c r="B60" s="32">
        <v>40884</v>
      </c>
      <c r="C60" s="2" t="s">
        <v>900</v>
      </c>
      <c r="D60" s="2" t="s">
        <v>901</v>
      </c>
      <c r="E60" s="30">
        <v>2.6496188</v>
      </c>
      <c r="F60" s="77"/>
      <c r="G60" s="74"/>
      <c r="H60" s="74"/>
      <c r="I60" s="87"/>
      <c r="J60" s="78"/>
    </row>
    <row r="61" spans="1:10" ht="12.75" customHeight="1">
      <c r="A61" s="3" t="s">
        <v>1964</v>
      </c>
      <c r="B61" s="33">
        <v>40884</v>
      </c>
      <c r="C61" s="3" t="s">
        <v>900</v>
      </c>
      <c r="D61" s="3" t="s">
        <v>901</v>
      </c>
      <c r="E61" s="31">
        <v>23.8465687</v>
      </c>
      <c r="F61" s="77"/>
      <c r="G61" s="74"/>
      <c r="H61" s="74"/>
      <c r="I61" s="87"/>
      <c r="J61" s="78"/>
    </row>
    <row r="62" spans="1:10" ht="12.75" customHeight="1">
      <c r="A62" s="2" t="s">
        <v>1924</v>
      </c>
      <c r="B62" s="32">
        <v>40877</v>
      </c>
      <c r="C62" s="2" t="s">
        <v>900</v>
      </c>
      <c r="D62" s="2" t="s">
        <v>904</v>
      </c>
      <c r="E62" s="30">
        <v>30.716025000000002</v>
      </c>
      <c r="F62" s="77"/>
      <c r="G62" s="74"/>
      <c r="H62" s="74"/>
      <c r="I62" s="87"/>
      <c r="J62" s="78"/>
    </row>
    <row r="63" spans="1:10" ht="12.75" customHeight="1">
      <c r="A63" s="3" t="s">
        <v>1925</v>
      </c>
      <c r="B63" s="33">
        <v>40875</v>
      </c>
      <c r="C63" s="3" t="s">
        <v>900</v>
      </c>
      <c r="D63" s="3" t="s">
        <v>1648</v>
      </c>
      <c r="E63" s="31">
        <v>21.9</v>
      </c>
      <c r="F63" s="77"/>
      <c r="G63" s="74"/>
      <c r="H63" s="74"/>
      <c r="I63" s="87"/>
      <c r="J63" s="78"/>
    </row>
    <row r="64" spans="1:10" ht="12.75" customHeight="1">
      <c r="A64" s="2" t="s">
        <v>1926</v>
      </c>
      <c r="B64" s="32">
        <v>40875</v>
      </c>
      <c r="C64" s="2" t="s">
        <v>900</v>
      </c>
      <c r="D64" s="2" t="s">
        <v>901</v>
      </c>
      <c r="E64" s="30">
        <v>5.07827568</v>
      </c>
      <c r="F64" s="77"/>
      <c r="G64" s="74"/>
      <c r="H64" s="74"/>
      <c r="I64" s="87"/>
      <c r="J64" s="78"/>
    </row>
    <row r="65" spans="1:10" ht="12.75" customHeight="1">
      <c r="A65" s="3" t="s">
        <v>1927</v>
      </c>
      <c r="B65" s="33">
        <v>40875</v>
      </c>
      <c r="C65" s="3" t="s">
        <v>900</v>
      </c>
      <c r="D65" s="3" t="s">
        <v>901</v>
      </c>
      <c r="E65" s="31">
        <v>45.70448024</v>
      </c>
      <c r="F65" s="77"/>
      <c r="G65" s="74"/>
      <c r="H65" s="74"/>
      <c r="I65" s="87"/>
      <c r="J65" s="78"/>
    </row>
    <row r="66" spans="1:10" ht="12.75" customHeight="1">
      <c r="A66" s="2" t="s">
        <v>1928</v>
      </c>
      <c r="B66" s="32">
        <v>40870</v>
      </c>
      <c r="C66" s="2" t="s">
        <v>900</v>
      </c>
      <c r="D66" s="2" t="s">
        <v>1648</v>
      </c>
      <c r="E66" s="30">
        <v>100.2</v>
      </c>
      <c r="F66" s="77"/>
      <c r="G66" s="74"/>
      <c r="H66" s="74"/>
      <c r="I66" s="87"/>
      <c r="J66" s="78"/>
    </row>
    <row r="67" spans="1:10" ht="12.75" customHeight="1">
      <c r="A67" s="3" t="s">
        <v>1929</v>
      </c>
      <c r="B67" s="33">
        <v>40870</v>
      </c>
      <c r="C67" s="3" t="s">
        <v>900</v>
      </c>
      <c r="D67" s="3" t="s">
        <v>1648</v>
      </c>
      <c r="E67" s="31">
        <v>249.9</v>
      </c>
      <c r="F67" s="77"/>
      <c r="G67" s="74"/>
      <c r="H67" s="74"/>
      <c r="I67" s="87"/>
      <c r="J67" s="78"/>
    </row>
    <row r="68" spans="1:10" ht="12.75" customHeight="1">
      <c r="A68" s="2" t="s">
        <v>1930</v>
      </c>
      <c r="B68" s="32">
        <v>40869</v>
      </c>
      <c r="C68" s="2" t="s">
        <v>900</v>
      </c>
      <c r="D68" s="2" t="s">
        <v>901</v>
      </c>
      <c r="E68" s="30">
        <v>2.06950506</v>
      </c>
      <c r="F68" s="77"/>
      <c r="G68" s="74"/>
      <c r="H68" s="74"/>
      <c r="I68" s="87"/>
      <c r="J68" s="78"/>
    </row>
    <row r="69" spans="1:10" ht="12.75" customHeight="1">
      <c r="A69" s="3" t="s">
        <v>1931</v>
      </c>
      <c r="B69" s="33">
        <v>40869</v>
      </c>
      <c r="C69" s="3" t="s">
        <v>900</v>
      </c>
      <c r="D69" s="3" t="s">
        <v>901</v>
      </c>
      <c r="E69" s="31">
        <v>18.62555875</v>
      </c>
      <c r="F69" s="77"/>
      <c r="G69" s="74"/>
      <c r="H69" s="74"/>
      <c r="I69" s="87"/>
      <c r="J69" s="78"/>
    </row>
    <row r="70" spans="1:10" ht="12.75" customHeight="1">
      <c r="A70" s="2" t="s">
        <v>1932</v>
      </c>
      <c r="B70" s="32">
        <v>40857</v>
      </c>
      <c r="C70" s="2" t="s">
        <v>900</v>
      </c>
      <c r="D70" s="2" t="s">
        <v>901</v>
      </c>
      <c r="E70" s="30">
        <v>1.45767976</v>
      </c>
      <c r="F70" s="77"/>
      <c r="G70" s="74"/>
      <c r="H70" s="74"/>
      <c r="I70" s="87"/>
      <c r="J70" s="78"/>
    </row>
    <row r="71" spans="1:10" ht="12.75" customHeight="1">
      <c r="A71" s="3" t="s">
        <v>1933</v>
      </c>
      <c r="B71" s="33">
        <v>40857</v>
      </c>
      <c r="C71" s="3" t="s">
        <v>900</v>
      </c>
      <c r="D71" s="3" t="s">
        <v>901</v>
      </c>
      <c r="E71" s="31">
        <v>13.11911811</v>
      </c>
      <c r="F71" s="77"/>
      <c r="G71" s="74"/>
      <c r="H71" s="74"/>
      <c r="I71" s="87"/>
      <c r="J71" s="78"/>
    </row>
    <row r="72" spans="1:10" ht="12.75" customHeight="1">
      <c r="A72" s="2" t="s">
        <v>1934</v>
      </c>
      <c r="B72" s="32">
        <v>40857</v>
      </c>
      <c r="C72" s="2" t="s">
        <v>900</v>
      </c>
      <c r="D72" s="2" t="s">
        <v>901</v>
      </c>
      <c r="E72" s="30">
        <v>2.11802227</v>
      </c>
      <c r="F72" s="77"/>
      <c r="G72" s="74"/>
      <c r="H72" s="74"/>
      <c r="I72" s="87"/>
      <c r="J72" s="78"/>
    </row>
    <row r="73" spans="1:10" ht="12.75" customHeight="1">
      <c r="A73" s="3" t="s">
        <v>1935</v>
      </c>
      <c r="B73" s="33">
        <v>40857</v>
      </c>
      <c r="C73" s="3" t="s">
        <v>900</v>
      </c>
      <c r="D73" s="3" t="s">
        <v>901</v>
      </c>
      <c r="E73" s="31">
        <v>19.067190669999995</v>
      </c>
      <c r="F73" s="77"/>
      <c r="G73" s="74"/>
      <c r="H73" s="74"/>
      <c r="I73" s="87"/>
      <c r="J73" s="78"/>
    </row>
    <row r="74" spans="1:10" ht="12.75" customHeight="1">
      <c r="A74" s="2" t="s">
        <v>1895</v>
      </c>
      <c r="B74" s="32">
        <v>40841</v>
      </c>
      <c r="C74" s="2" t="s">
        <v>900</v>
      </c>
      <c r="D74" s="2" t="s">
        <v>901</v>
      </c>
      <c r="E74" s="30">
        <v>7.8096473</v>
      </c>
      <c r="F74" s="77"/>
      <c r="G74" s="74"/>
      <c r="H74" s="74"/>
      <c r="I74" s="87"/>
      <c r="J74" s="78"/>
    </row>
    <row r="75" spans="1:10" ht="12.75" customHeight="1">
      <c r="A75" s="3" t="s">
        <v>1871</v>
      </c>
      <c r="B75" s="33">
        <v>40815</v>
      </c>
      <c r="C75" s="3" t="s">
        <v>900</v>
      </c>
      <c r="D75" s="3" t="s">
        <v>901</v>
      </c>
      <c r="E75" s="31">
        <v>5.424928560000001</v>
      </c>
      <c r="F75" s="77"/>
      <c r="G75" s="74"/>
      <c r="H75" s="74"/>
      <c r="I75" s="87"/>
      <c r="J75" s="78"/>
    </row>
    <row r="76" spans="1:10" ht="12.75" customHeight="1">
      <c r="A76" s="2" t="s">
        <v>1870</v>
      </c>
      <c r="B76" s="32">
        <v>40815</v>
      </c>
      <c r="C76" s="2" t="s">
        <v>900</v>
      </c>
      <c r="D76" s="2" t="s">
        <v>901</v>
      </c>
      <c r="E76" s="30">
        <v>6.63046824</v>
      </c>
      <c r="F76" s="77"/>
      <c r="G76" s="74"/>
      <c r="H76" s="74"/>
      <c r="I76" s="87"/>
      <c r="J76" s="78"/>
    </row>
    <row r="77" spans="1:10" ht="12.75" customHeight="1">
      <c r="A77" s="3" t="s">
        <v>1869</v>
      </c>
      <c r="B77" s="33">
        <v>40812</v>
      </c>
      <c r="C77" s="3" t="s">
        <v>900</v>
      </c>
      <c r="D77" s="3" t="s">
        <v>904</v>
      </c>
      <c r="E77" s="31">
        <v>100.5</v>
      </c>
      <c r="F77" s="77"/>
      <c r="G77" s="74"/>
      <c r="H77" s="74"/>
      <c r="I77" s="87"/>
      <c r="J77" s="78"/>
    </row>
    <row r="78" spans="1:10" ht="12.75" customHeight="1">
      <c r="A78" s="2" t="s">
        <v>1859</v>
      </c>
      <c r="B78" s="32">
        <v>40807</v>
      </c>
      <c r="C78" s="2" t="s">
        <v>900</v>
      </c>
      <c r="D78" s="2" t="s">
        <v>901</v>
      </c>
      <c r="E78" s="30">
        <v>3.92491658</v>
      </c>
      <c r="F78" s="77"/>
      <c r="G78" s="74"/>
      <c r="H78" s="74"/>
      <c r="I78" s="87"/>
      <c r="J78" s="78"/>
    </row>
    <row r="79" spans="1:10" ht="12.75" customHeight="1">
      <c r="A79" s="3" t="s">
        <v>1860</v>
      </c>
      <c r="B79" s="33">
        <v>40807</v>
      </c>
      <c r="C79" s="3" t="s">
        <v>900</v>
      </c>
      <c r="D79" s="3" t="s">
        <v>901</v>
      </c>
      <c r="E79" s="31">
        <v>35.32424922</v>
      </c>
      <c r="F79" s="77"/>
      <c r="G79" s="74"/>
      <c r="H79" s="74"/>
      <c r="I79" s="87"/>
      <c r="J79" s="78"/>
    </row>
    <row r="80" spans="1:10" ht="12.75" customHeight="1">
      <c r="A80" s="2" t="s">
        <v>1861</v>
      </c>
      <c r="B80" s="32">
        <v>40807</v>
      </c>
      <c r="C80" s="2" t="s">
        <v>900</v>
      </c>
      <c r="D80" s="2" t="s">
        <v>901</v>
      </c>
      <c r="E80" s="30">
        <v>1.42603856</v>
      </c>
      <c r="F80" s="77"/>
      <c r="G80" s="74"/>
      <c r="H80" s="74"/>
      <c r="I80" s="87"/>
      <c r="J80" s="78"/>
    </row>
    <row r="81" spans="1:10" ht="12.75" customHeight="1">
      <c r="A81" s="3" t="s">
        <v>1862</v>
      </c>
      <c r="B81" s="33">
        <v>40807</v>
      </c>
      <c r="C81" s="3" t="s">
        <v>900</v>
      </c>
      <c r="D81" s="3" t="s">
        <v>901</v>
      </c>
      <c r="E81" s="31">
        <v>12.83434698</v>
      </c>
      <c r="F81" s="77"/>
      <c r="G81" s="74"/>
      <c r="H81" s="74"/>
      <c r="I81" s="87"/>
      <c r="J81" s="78"/>
    </row>
    <row r="82" spans="1:10" ht="12.75" customHeight="1">
      <c r="A82" s="2" t="s">
        <v>1863</v>
      </c>
      <c r="B82" s="32">
        <v>40807</v>
      </c>
      <c r="C82" s="2" t="s">
        <v>900</v>
      </c>
      <c r="D82" s="2" t="s">
        <v>901</v>
      </c>
      <c r="E82" s="30">
        <v>7.81996956</v>
      </c>
      <c r="F82" s="77"/>
      <c r="G82" s="74"/>
      <c r="H82" s="74"/>
      <c r="I82" s="87"/>
      <c r="J82" s="78"/>
    </row>
    <row r="83" spans="1:10" ht="12.75" customHeight="1">
      <c r="A83" s="3" t="s">
        <v>1864</v>
      </c>
      <c r="B83" s="33">
        <v>40807</v>
      </c>
      <c r="C83" s="3" t="s">
        <v>900</v>
      </c>
      <c r="D83" s="3" t="s">
        <v>901</v>
      </c>
      <c r="E83" s="31">
        <v>7.8290916600000005</v>
      </c>
      <c r="F83" s="77"/>
      <c r="G83" s="74"/>
      <c r="H83" s="74"/>
      <c r="I83" s="87"/>
      <c r="J83" s="78"/>
    </row>
    <row r="84" spans="1:10" ht="12.75" customHeight="1">
      <c r="A84" s="2" t="s">
        <v>1865</v>
      </c>
      <c r="B84" s="32">
        <v>40807</v>
      </c>
      <c r="C84" s="2" t="s">
        <v>900</v>
      </c>
      <c r="D84" s="2" t="s">
        <v>901</v>
      </c>
      <c r="E84" s="30">
        <v>2.1698507599999997</v>
      </c>
      <c r="F84" s="77"/>
      <c r="G84" s="74"/>
      <c r="H84" s="74"/>
      <c r="I84" s="87"/>
      <c r="J84" s="78"/>
    </row>
    <row r="85" spans="1:10" ht="12.75" customHeight="1">
      <c r="A85" s="3" t="s">
        <v>1866</v>
      </c>
      <c r="B85" s="33">
        <v>40807</v>
      </c>
      <c r="C85" s="3" t="s">
        <v>900</v>
      </c>
      <c r="D85" s="3" t="s">
        <v>901</v>
      </c>
      <c r="E85" s="31">
        <v>19.528657199999998</v>
      </c>
      <c r="F85" s="77"/>
      <c r="G85" s="74"/>
      <c r="H85" s="74"/>
      <c r="I85" s="87"/>
      <c r="J85" s="78"/>
    </row>
    <row r="86" spans="1:10" ht="12.75" customHeight="1">
      <c r="A86" s="2" t="s">
        <v>1867</v>
      </c>
      <c r="B86" s="32">
        <v>40792</v>
      </c>
      <c r="C86" s="2" t="s">
        <v>900</v>
      </c>
      <c r="D86" s="2" t="s">
        <v>901</v>
      </c>
      <c r="E86" s="30">
        <v>7.802412019999999</v>
      </c>
      <c r="F86" s="77"/>
      <c r="G86" s="74"/>
      <c r="H86" s="74"/>
      <c r="I86" s="87"/>
      <c r="J86" s="78"/>
    </row>
    <row r="87" spans="1:10" ht="12.75" customHeight="1">
      <c r="A87" s="3" t="s">
        <v>1868</v>
      </c>
      <c r="B87" s="33">
        <v>40792</v>
      </c>
      <c r="C87" s="3" t="s">
        <v>900</v>
      </c>
      <c r="D87" s="3" t="s">
        <v>901</v>
      </c>
      <c r="E87" s="31">
        <v>35.1128127</v>
      </c>
      <c r="F87" s="77"/>
      <c r="G87" s="74"/>
      <c r="H87" s="74"/>
      <c r="I87" s="87"/>
      <c r="J87" s="78"/>
    </row>
    <row r="88" spans="1:10" ht="12.75" customHeight="1">
      <c r="A88" s="2" t="s">
        <v>1841</v>
      </c>
      <c r="B88" s="32">
        <v>40781</v>
      </c>
      <c r="C88" s="2" t="s">
        <v>900</v>
      </c>
      <c r="D88" s="2" t="s">
        <v>1081</v>
      </c>
      <c r="E88" s="30">
        <v>350</v>
      </c>
      <c r="F88" s="77"/>
      <c r="G88" s="74"/>
      <c r="H88" s="74"/>
      <c r="I88" s="87"/>
      <c r="J88" s="78"/>
    </row>
    <row r="89" spans="1:10" ht="12.75" customHeight="1">
      <c r="A89" s="3" t="s">
        <v>1842</v>
      </c>
      <c r="B89" s="33">
        <v>40778</v>
      </c>
      <c r="C89" s="3" t="s">
        <v>900</v>
      </c>
      <c r="D89" s="3" t="s">
        <v>901</v>
      </c>
      <c r="E89" s="31">
        <v>1.31407692</v>
      </c>
      <c r="F89" s="77"/>
      <c r="G89" s="74"/>
      <c r="H89" s="74"/>
      <c r="I89" s="87"/>
      <c r="J89" s="78"/>
    </row>
    <row r="90" spans="1:10" ht="12.75" customHeight="1">
      <c r="A90" s="2" t="s">
        <v>1843</v>
      </c>
      <c r="B90" s="32">
        <v>40778</v>
      </c>
      <c r="C90" s="2" t="s">
        <v>900</v>
      </c>
      <c r="D90" s="2" t="s">
        <v>901</v>
      </c>
      <c r="E90" s="30">
        <v>11.82669228</v>
      </c>
      <c r="F90" s="77"/>
      <c r="G90" s="74"/>
      <c r="H90" s="74"/>
      <c r="I90" s="87"/>
      <c r="J90" s="78"/>
    </row>
    <row r="91" spans="1:10" ht="12.75" customHeight="1">
      <c r="A91" s="3" t="s">
        <v>1844</v>
      </c>
      <c r="B91" s="33">
        <v>40766</v>
      </c>
      <c r="C91" s="3" t="s">
        <v>900</v>
      </c>
      <c r="D91" s="3" t="s">
        <v>1648</v>
      </c>
      <c r="E91" s="31">
        <v>250.2</v>
      </c>
      <c r="F91" s="77"/>
      <c r="G91" s="74"/>
      <c r="H91" s="74"/>
      <c r="I91" s="87"/>
      <c r="J91" s="78"/>
    </row>
    <row r="92" spans="1:10" ht="12.75" customHeight="1">
      <c r="A92" s="2" t="s">
        <v>1845</v>
      </c>
      <c r="B92" s="32">
        <v>40765</v>
      </c>
      <c r="C92" s="2" t="s">
        <v>900</v>
      </c>
      <c r="D92" s="2" t="s">
        <v>901</v>
      </c>
      <c r="E92" s="30">
        <v>2.1513040500000002</v>
      </c>
      <c r="F92" s="77"/>
      <c r="G92" s="74"/>
      <c r="H92" s="74"/>
      <c r="I92" s="87"/>
      <c r="J92" s="78"/>
    </row>
    <row r="93" spans="1:10" ht="12.75" customHeight="1">
      <c r="A93" s="3" t="s">
        <v>1846</v>
      </c>
      <c r="B93" s="33">
        <v>40765</v>
      </c>
      <c r="C93" s="3" t="s">
        <v>900</v>
      </c>
      <c r="D93" s="3" t="s">
        <v>901</v>
      </c>
      <c r="E93" s="31">
        <v>19.361736959999998</v>
      </c>
      <c r="F93" s="77"/>
      <c r="G93" s="74"/>
      <c r="H93" s="74"/>
      <c r="I93" s="87"/>
      <c r="J93" s="78"/>
    </row>
    <row r="94" spans="1:10" ht="12.75" customHeight="1">
      <c r="A94" s="2" t="s">
        <v>1794</v>
      </c>
      <c r="B94" s="32">
        <v>40753</v>
      </c>
      <c r="C94" s="2" t="s">
        <v>900</v>
      </c>
      <c r="D94" s="2" t="s">
        <v>901</v>
      </c>
      <c r="E94" s="30">
        <v>1.3715945200000002</v>
      </c>
      <c r="F94" s="77"/>
      <c r="G94" s="74"/>
      <c r="H94" s="74"/>
      <c r="I94" s="87"/>
      <c r="J94" s="78"/>
    </row>
    <row r="95" spans="1:10" ht="12.75" customHeight="1">
      <c r="A95" s="3" t="s">
        <v>1793</v>
      </c>
      <c r="B95" s="33">
        <v>40753</v>
      </c>
      <c r="C95" s="3" t="s">
        <v>900</v>
      </c>
      <c r="D95" s="3" t="s">
        <v>901</v>
      </c>
      <c r="E95" s="31">
        <v>12.34435052</v>
      </c>
      <c r="F95" s="77"/>
      <c r="G95" s="74"/>
      <c r="H95" s="74"/>
      <c r="I95" s="87"/>
      <c r="J95" s="78"/>
    </row>
    <row r="96" spans="1:10" ht="12.75" customHeight="1">
      <c r="A96" s="2" t="s">
        <v>1791</v>
      </c>
      <c r="B96" s="32">
        <v>40745</v>
      </c>
      <c r="C96" s="2" t="s">
        <v>900</v>
      </c>
      <c r="D96" s="2" t="s">
        <v>901</v>
      </c>
      <c r="E96" s="30">
        <v>1.16124012</v>
      </c>
      <c r="F96" s="77"/>
      <c r="G96" s="74"/>
      <c r="H96" s="74"/>
      <c r="I96" s="87"/>
      <c r="J96" s="78"/>
    </row>
    <row r="97" spans="1:10" ht="12.75" customHeight="1">
      <c r="A97" s="3" t="s">
        <v>1792</v>
      </c>
      <c r="B97" s="33">
        <v>40745</v>
      </c>
      <c r="C97" s="3" t="s">
        <v>900</v>
      </c>
      <c r="D97" s="3" t="s">
        <v>901</v>
      </c>
      <c r="E97" s="31">
        <v>10.45116106</v>
      </c>
      <c r="F97" s="77"/>
      <c r="G97" s="74"/>
      <c r="H97" s="74"/>
      <c r="I97" s="87"/>
      <c r="J97" s="78"/>
    </row>
    <row r="98" spans="1:10" ht="12.75" customHeight="1">
      <c r="A98" s="2" t="s">
        <v>1790</v>
      </c>
      <c r="B98" s="32">
        <v>40737</v>
      </c>
      <c r="C98" s="2" t="s">
        <v>900</v>
      </c>
      <c r="D98" s="2" t="s">
        <v>901</v>
      </c>
      <c r="E98" s="30">
        <v>2.37095292</v>
      </c>
      <c r="F98" s="77"/>
      <c r="G98" s="74"/>
      <c r="H98" s="74"/>
      <c r="I98" s="87"/>
      <c r="J98" s="78"/>
    </row>
    <row r="99" spans="1:10" ht="12.75" customHeight="1">
      <c r="A99" s="3" t="s">
        <v>1789</v>
      </c>
      <c r="B99" s="33">
        <v>40737</v>
      </c>
      <c r="C99" s="3" t="s">
        <v>900</v>
      </c>
      <c r="D99" s="3" t="s">
        <v>901</v>
      </c>
      <c r="E99" s="31">
        <v>21.33857643</v>
      </c>
      <c r="F99" s="77"/>
      <c r="G99" s="74"/>
      <c r="H99" s="74"/>
      <c r="I99" s="87"/>
      <c r="J99" s="78"/>
    </row>
    <row r="100" spans="1:10" ht="12.75" customHeight="1">
      <c r="A100" s="2" t="s">
        <v>1777</v>
      </c>
      <c r="B100" s="32">
        <v>40716</v>
      </c>
      <c r="C100" s="2" t="s">
        <v>900</v>
      </c>
      <c r="D100" s="2" t="s">
        <v>901</v>
      </c>
      <c r="E100" s="30">
        <v>150</v>
      </c>
      <c r="F100" s="77"/>
      <c r="G100" s="74"/>
      <c r="H100" s="74"/>
      <c r="I100" s="87"/>
      <c r="J100" s="78"/>
    </row>
    <row r="101" spans="1:10" ht="12.75" customHeight="1">
      <c r="A101" s="3" t="s">
        <v>1776</v>
      </c>
      <c r="B101" s="33">
        <v>40700</v>
      </c>
      <c r="C101" s="3" t="s">
        <v>900</v>
      </c>
      <c r="D101" s="3" t="s">
        <v>1894</v>
      </c>
      <c r="E101" s="31">
        <v>270</v>
      </c>
      <c r="F101" s="77"/>
      <c r="G101" s="74"/>
      <c r="H101" s="74"/>
      <c r="I101" s="87"/>
      <c r="J101" s="78"/>
    </row>
    <row r="102" spans="1:10" ht="12.75" customHeight="1">
      <c r="A102" s="2" t="s">
        <v>1747</v>
      </c>
      <c r="B102" s="32">
        <v>40675</v>
      </c>
      <c r="C102" s="2" t="s">
        <v>900</v>
      </c>
      <c r="D102" s="2" t="s">
        <v>901</v>
      </c>
      <c r="E102" s="30">
        <v>2.9486355300000002</v>
      </c>
      <c r="F102" s="77"/>
      <c r="G102" s="74"/>
      <c r="H102" s="74"/>
      <c r="I102" s="87"/>
      <c r="J102" s="78"/>
    </row>
    <row r="103" spans="1:10" ht="12.75" customHeight="1">
      <c r="A103" s="3" t="s">
        <v>1746</v>
      </c>
      <c r="B103" s="33">
        <v>40675</v>
      </c>
      <c r="C103" s="3" t="s">
        <v>900</v>
      </c>
      <c r="D103" s="3" t="s">
        <v>901</v>
      </c>
      <c r="E103" s="31">
        <v>26.53772</v>
      </c>
      <c r="F103" s="77"/>
      <c r="G103" s="74"/>
      <c r="H103" s="74"/>
      <c r="I103" s="87"/>
      <c r="J103" s="78"/>
    </row>
    <row r="104" spans="1:10" ht="12.75" customHeight="1">
      <c r="A104" s="2" t="s">
        <v>1745</v>
      </c>
      <c r="B104" s="32">
        <v>40672</v>
      </c>
      <c r="C104" s="2" t="s">
        <v>900</v>
      </c>
      <c r="D104" s="2" t="s">
        <v>901</v>
      </c>
      <c r="E104" s="30">
        <v>232.766</v>
      </c>
      <c r="F104" s="77"/>
      <c r="G104" s="74"/>
      <c r="H104" s="74"/>
      <c r="I104" s="87"/>
      <c r="J104" s="78"/>
    </row>
    <row r="105" spans="1:10" ht="12.75" customHeight="1">
      <c r="A105" s="3" t="s">
        <v>1744</v>
      </c>
      <c r="B105" s="33">
        <v>40668</v>
      </c>
      <c r="C105" s="3" t="s">
        <v>900</v>
      </c>
      <c r="D105" s="3" t="s">
        <v>901</v>
      </c>
      <c r="E105" s="31">
        <v>4.6623066</v>
      </c>
      <c r="F105" s="77"/>
      <c r="G105" s="74"/>
      <c r="H105" s="74"/>
      <c r="I105" s="87"/>
      <c r="J105" s="78"/>
    </row>
    <row r="106" spans="1:10" ht="12.75" customHeight="1">
      <c r="A106" s="2" t="s">
        <v>1743</v>
      </c>
      <c r="B106" s="32">
        <v>40668</v>
      </c>
      <c r="C106" s="2" t="s">
        <v>900</v>
      </c>
      <c r="D106" s="2" t="s">
        <v>901</v>
      </c>
      <c r="E106" s="30">
        <v>41.96075844</v>
      </c>
      <c r="F106" s="77"/>
      <c r="G106" s="74"/>
      <c r="H106" s="74"/>
      <c r="I106" s="87"/>
      <c r="J106" s="78"/>
    </row>
    <row r="107" spans="1:10" ht="12.75" customHeight="1">
      <c r="A107" s="3" t="s">
        <v>1742</v>
      </c>
      <c r="B107" s="33">
        <v>40666</v>
      </c>
      <c r="C107" s="3" t="s">
        <v>900</v>
      </c>
      <c r="D107" s="3" t="s">
        <v>1081</v>
      </c>
      <c r="E107" s="31">
        <v>320</v>
      </c>
      <c r="F107" s="77"/>
      <c r="G107" s="74"/>
      <c r="H107" s="74"/>
      <c r="I107" s="87"/>
      <c r="J107" s="78"/>
    </row>
    <row r="108" spans="1:10" ht="12.75" customHeight="1">
      <c r="A108" s="2" t="s">
        <v>1709</v>
      </c>
      <c r="B108" s="32">
        <v>40653</v>
      </c>
      <c r="C108" s="2" t="s">
        <v>900</v>
      </c>
      <c r="D108" s="2" t="s">
        <v>901</v>
      </c>
      <c r="E108" s="30">
        <v>2.18326955</v>
      </c>
      <c r="F108" s="77"/>
      <c r="G108" s="74"/>
      <c r="H108" s="74"/>
      <c r="I108" s="87"/>
      <c r="J108" s="78"/>
    </row>
    <row r="109" spans="1:10" ht="12.75" customHeight="1">
      <c r="A109" s="3" t="s">
        <v>1741</v>
      </c>
      <c r="B109" s="33">
        <v>40653</v>
      </c>
      <c r="C109" s="3" t="s">
        <v>900</v>
      </c>
      <c r="D109" s="3" t="s">
        <v>901</v>
      </c>
      <c r="E109" s="31">
        <v>19.649425899999997</v>
      </c>
      <c r="F109" s="77"/>
      <c r="G109" s="74"/>
      <c r="H109" s="74"/>
      <c r="I109" s="87"/>
      <c r="J109" s="78"/>
    </row>
    <row r="110" spans="1:10" ht="12.75" customHeight="1">
      <c r="A110" s="2" t="s">
        <v>1670</v>
      </c>
      <c r="B110" s="32">
        <v>40626</v>
      </c>
      <c r="C110" s="2" t="s">
        <v>900</v>
      </c>
      <c r="D110" s="2" t="s">
        <v>932</v>
      </c>
      <c r="E110" s="30">
        <v>82.5</v>
      </c>
      <c r="F110" s="77"/>
      <c r="G110" s="74"/>
      <c r="H110" s="74"/>
      <c r="I110" s="87"/>
      <c r="J110" s="78"/>
    </row>
    <row r="111" spans="1:10" ht="12.75" customHeight="1">
      <c r="A111" s="3" t="s">
        <v>1668</v>
      </c>
      <c r="B111" s="33">
        <v>40605</v>
      </c>
      <c r="C111" s="3" t="s">
        <v>900</v>
      </c>
      <c r="D111" s="3" t="s">
        <v>901</v>
      </c>
      <c r="E111" s="31">
        <v>200.4</v>
      </c>
      <c r="F111" s="77"/>
      <c r="G111" s="74"/>
      <c r="H111" s="74"/>
      <c r="I111" s="87"/>
      <c r="J111" s="78"/>
    </row>
    <row r="112" spans="1:10" ht="12.75" customHeight="1">
      <c r="A112" s="2" t="s">
        <v>1669</v>
      </c>
      <c r="B112" s="32">
        <v>40598</v>
      </c>
      <c r="C112" s="2" t="s">
        <v>900</v>
      </c>
      <c r="D112" s="2" t="s">
        <v>1648</v>
      </c>
      <c r="E112" s="30">
        <v>200.1</v>
      </c>
      <c r="F112" s="77"/>
      <c r="G112" s="74"/>
      <c r="H112" s="74"/>
      <c r="I112" s="87"/>
      <c r="J112" s="78"/>
    </row>
    <row r="113" spans="1:10" ht="12.75" customHeight="1">
      <c r="A113" s="3" t="s">
        <v>1645</v>
      </c>
      <c r="B113" s="33">
        <v>40591</v>
      </c>
      <c r="C113" s="3" t="s">
        <v>900</v>
      </c>
      <c r="D113" s="3" t="s">
        <v>904</v>
      </c>
      <c r="E113" s="31">
        <v>228</v>
      </c>
      <c r="F113" s="77"/>
      <c r="G113" s="74"/>
      <c r="H113" s="74"/>
      <c r="I113" s="87"/>
      <c r="J113" s="78"/>
    </row>
    <row r="114" spans="1:10" ht="12.75" customHeight="1">
      <c r="A114" s="2" t="s">
        <v>1646</v>
      </c>
      <c r="B114" s="32">
        <v>40578</v>
      </c>
      <c r="C114" s="2" t="s">
        <v>900</v>
      </c>
      <c r="D114" s="2" t="s">
        <v>901</v>
      </c>
      <c r="E114" s="30">
        <v>1.36302896</v>
      </c>
      <c r="F114" s="77"/>
      <c r="G114" s="74"/>
      <c r="H114" s="74"/>
      <c r="I114" s="87"/>
      <c r="J114" s="78"/>
    </row>
    <row r="115" spans="1:10" ht="12.75" customHeight="1">
      <c r="A115" s="3" t="s">
        <v>1647</v>
      </c>
      <c r="B115" s="33">
        <v>40578</v>
      </c>
      <c r="C115" s="3" t="s">
        <v>900</v>
      </c>
      <c r="D115" s="3" t="s">
        <v>901</v>
      </c>
      <c r="E115" s="31">
        <v>12.2672608</v>
      </c>
      <c r="F115" s="77"/>
      <c r="G115" s="74"/>
      <c r="H115" s="74"/>
      <c r="I115" s="87"/>
      <c r="J115" s="78"/>
    </row>
    <row r="116" spans="1:10" ht="12.75" customHeight="1">
      <c r="A116" s="2" t="s">
        <v>899</v>
      </c>
      <c r="B116" s="32">
        <v>40554</v>
      </c>
      <c r="C116" s="2" t="s">
        <v>900</v>
      </c>
      <c r="D116" s="2" t="s">
        <v>901</v>
      </c>
      <c r="E116" s="30">
        <v>6.3788325299999995</v>
      </c>
      <c r="F116" s="77"/>
      <c r="G116" s="74"/>
      <c r="H116" s="74"/>
      <c r="I116" s="87"/>
      <c r="J116" s="78"/>
    </row>
    <row r="117" spans="1:10" ht="12.75" customHeight="1">
      <c r="A117" s="3" t="s">
        <v>902</v>
      </c>
      <c r="B117" s="33">
        <v>40554</v>
      </c>
      <c r="C117" s="3" t="s">
        <v>900</v>
      </c>
      <c r="D117" s="3" t="s">
        <v>901</v>
      </c>
      <c r="E117" s="31">
        <v>42.68910784</v>
      </c>
      <c r="F117" s="77"/>
      <c r="G117" s="74"/>
      <c r="H117" s="74"/>
      <c r="I117" s="87"/>
      <c r="J117" s="78"/>
    </row>
    <row r="118" spans="1:10" ht="12.75" customHeight="1">
      <c r="A118" s="2" t="s">
        <v>903</v>
      </c>
      <c r="B118" s="32">
        <v>40554</v>
      </c>
      <c r="C118" s="2" t="s">
        <v>900</v>
      </c>
      <c r="D118" s="2" t="s">
        <v>904</v>
      </c>
      <c r="E118" s="30">
        <v>300</v>
      </c>
      <c r="F118" s="77"/>
      <c r="G118" s="74"/>
      <c r="H118" s="74"/>
      <c r="I118" s="87"/>
      <c r="J118" s="78"/>
    </row>
    <row r="119" spans="1:10" ht="12.75" customHeight="1">
      <c r="A119" s="3" t="s">
        <v>905</v>
      </c>
      <c r="B119" s="33">
        <v>40548</v>
      </c>
      <c r="C119" s="3" t="s">
        <v>900</v>
      </c>
      <c r="D119" s="3" t="s">
        <v>901</v>
      </c>
      <c r="E119" s="31">
        <v>51.36239619</v>
      </c>
      <c r="F119" s="77"/>
      <c r="G119" s="74"/>
      <c r="H119" s="74"/>
      <c r="I119" s="87"/>
      <c r="J119" s="78"/>
    </row>
    <row r="120" spans="1:5" ht="12.75">
      <c r="A120" s="35"/>
      <c r="B120" s="35"/>
      <c r="C120" s="35"/>
      <c r="D120" s="35" t="s">
        <v>9</v>
      </c>
      <c r="E120" s="34">
        <f>SUM(E56:E119)</f>
        <v>3709.3017992400005</v>
      </c>
    </row>
    <row r="121" spans="1:5" ht="36" customHeight="1">
      <c r="A121" s="24"/>
      <c r="B121" s="25"/>
      <c r="C121" s="26"/>
      <c r="D121" s="24"/>
      <c r="E121" s="27"/>
    </row>
    <row r="122" spans="1:5" ht="12.75" customHeight="1">
      <c r="A122" s="12" t="s">
        <v>10</v>
      </c>
      <c r="B122" s="43"/>
      <c r="C122" s="43"/>
      <c r="D122" s="44"/>
      <c r="E122" s="44"/>
    </row>
    <row r="123" spans="1:10" ht="36" customHeight="1">
      <c r="A123" s="1" t="s">
        <v>4</v>
      </c>
      <c r="B123" s="28" t="s">
        <v>5</v>
      </c>
      <c r="C123" s="28" t="s">
        <v>6</v>
      </c>
      <c r="D123" s="28" t="s">
        <v>7</v>
      </c>
      <c r="E123" s="28" t="s">
        <v>898</v>
      </c>
      <c r="F123"/>
      <c r="G123"/>
      <c r="H123"/>
      <c r="I123" s="82"/>
      <c r="J123"/>
    </row>
    <row r="124" spans="1:10" ht="12.75" customHeight="1">
      <c r="A124" s="2" t="s">
        <v>906</v>
      </c>
      <c r="B124" s="32">
        <v>40500</v>
      </c>
      <c r="C124" s="2" t="s">
        <v>900</v>
      </c>
      <c r="D124" s="2" t="s">
        <v>901</v>
      </c>
      <c r="E124" s="30">
        <v>120</v>
      </c>
      <c r="F124" s="77"/>
      <c r="G124" s="74"/>
      <c r="H124" s="74"/>
      <c r="I124" s="87"/>
      <c r="J124" s="78"/>
    </row>
    <row r="125" spans="1:10" ht="12.75" customHeight="1">
      <c r="A125" s="3" t="s">
        <v>907</v>
      </c>
      <c r="B125" s="33">
        <v>40494</v>
      </c>
      <c r="C125" s="3" t="s">
        <v>900</v>
      </c>
      <c r="D125" s="3" t="s">
        <v>901</v>
      </c>
      <c r="E125" s="31">
        <v>13.04504734</v>
      </c>
      <c r="F125" s="77"/>
      <c r="G125" s="74"/>
      <c r="H125" s="74"/>
      <c r="I125" s="87"/>
      <c r="J125" s="78"/>
    </row>
    <row r="126" spans="1:10" ht="12.75" customHeight="1">
      <c r="A126" s="2" t="s">
        <v>908</v>
      </c>
      <c r="B126" s="32">
        <v>40480</v>
      </c>
      <c r="C126" s="2" t="s">
        <v>900</v>
      </c>
      <c r="D126" s="2" t="s">
        <v>901</v>
      </c>
      <c r="E126" s="30">
        <v>1.10050893</v>
      </c>
      <c r="F126" s="77"/>
      <c r="G126" s="74"/>
      <c r="H126" s="74"/>
      <c r="I126" s="87"/>
      <c r="J126" s="78"/>
    </row>
    <row r="127" spans="1:10" ht="12.75" customHeight="1">
      <c r="A127" s="3" t="s">
        <v>909</v>
      </c>
      <c r="B127" s="33">
        <v>40480</v>
      </c>
      <c r="C127" s="3" t="s">
        <v>900</v>
      </c>
      <c r="D127" s="3" t="s">
        <v>901</v>
      </c>
      <c r="E127" s="31">
        <v>9.9045804</v>
      </c>
      <c r="F127" s="77"/>
      <c r="G127" s="74"/>
      <c r="H127" s="74"/>
      <c r="I127" s="87"/>
      <c r="J127" s="78"/>
    </row>
    <row r="128" spans="1:10" ht="12.75" customHeight="1">
      <c r="A128" s="2" t="s">
        <v>910</v>
      </c>
      <c r="B128" s="32">
        <v>40479</v>
      </c>
      <c r="C128" s="2" t="s">
        <v>900</v>
      </c>
      <c r="D128" s="2" t="s">
        <v>901</v>
      </c>
      <c r="E128" s="30">
        <v>1.10007384</v>
      </c>
      <c r="F128" s="77"/>
      <c r="G128" s="74"/>
      <c r="H128" s="74"/>
      <c r="I128" s="87"/>
      <c r="J128" s="78"/>
    </row>
    <row r="129" spans="1:10" ht="12.75" customHeight="1">
      <c r="A129" s="3" t="s">
        <v>911</v>
      </c>
      <c r="B129" s="33">
        <v>40479</v>
      </c>
      <c r="C129" s="3" t="s">
        <v>900</v>
      </c>
      <c r="D129" s="3" t="s">
        <v>901</v>
      </c>
      <c r="E129" s="31">
        <v>9.90066462</v>
      </c>
      <c r="F129" s="77"/>
      <c r="G129" s="74"/>
      <c r="H129" s="74"/>
      <c r="I129" s="87"/>
      <c r="J129" s="78"/>
    </row>
    <row r="130" spans="1:10" ht="12.75" customHeight="1">
      <c r="A130" s="2" t="s">
        <v>912</v>
      </c>
      <c r="B130" s="32">
        <v>40462</v>
      </c>
      <c r="C130" s="2" t="s">
        <v>900</v>
      </c>
      <c r="D130" s="2" t="s">
        <v>904</v>
      </c>
      <c r="E130" s="30">
        <v>15</v>
      </c>
      <c r="F130" s="77"/>
      <c r="G130" s="74"/>
      <c r="H130" s="74"/>
      <c r="I130" s="87"/>
      <c r="J130" s="78"/>
    </row>
    <row r="131" spans="1:10" ht="12.75" customHeight="1">
      <c r="A131" s="3" t="s">
        <v>913</v>
      </c>
      <c r="B131" s="33">
        <v>40462</v>
      </c>
      <c r="C131" s="3" t="s">
        <v>900</v>
      </c>
      <c r="D131" s="3" t="s">
        <v>904</v>
      </c>
      <c r="E131" s="31">
        <v>87.321065</v>
      </c>
      <c r="F131" s="77"/>
      <c r="G131" s="74"/>
      <c r="H131" s="74"/>
      <c r="I131" s="87"/>
      <c r="J131" s="78"/>
    </row>
    <row r="132" spans="1:10" ht="12.75" customHeight="1">
      <c r="A132" s="2" t="s">
        <v>914</v>
      </c>
      <c r="B132" s="32">
        <v>40462</v>
      </c>
      <c r="C132" s="2" t="s">
        <v>900</v>
      </c>
      <c r="D132" s="2" t="s">
        <v>915</v>
      </c>
      <c r="E132" s="30">
        <v>405</v>
      </c>
      <c r="F132" s="77"/>
      <c r="G132" s="74"/>
      <c r="H132" s="74"/>
      <c r="I132" s="87"/>
      <c r="J132" s="78"/>
    </row>
    <row r="133" spans="1:10" ht="12.75" customHeight="1">
      <c r="A133" s="3" t="s">
        <v>916</v>
      </c>
      <c r="B133" s="33">
        <v>40459</v>
      </c>
      <c r="C133" s="3" t="s">
        <v>900</v>
      </c>
      <c r="D133" s="3" t="s">
        <v>901</v>
      </c>
      <c r="E133" s="31">
        <v>143.7999992</v>
      </c>
      <c r="F133" s="77"/>
      <c r="G133" s="74"/>
      <c r="H133" s="74"/>
      <c r="I133" s="87"/>
      <c r="J133" s="78"/>
    </row>
    <row r="134" spans="1:10" ht="12.75" customHeight="1">
      <c r="A134" s="2" t="s">
        <v>917</v>
      </c>
      <c r="B134" s="32">
        <v>40458</v>
      </c>
      <c r="C134" s="2" t="s">
        <v>900</v>
      </c>
      <c r="D134" s="2" t="s">
        <v>901</v>
      </c>
      <c r="E134" s="30">
        <v>109.07470424</v>
      </c>
      <c r="F134" s="77"/>
      <c r="G134" s="74"/>
      <c r="H134" s="74"/>
      <c r="I134" s="87"/>
      <c r="J134" s="78"/>
    </row>
    <row r="135" spans="1:10" ht="12.75" customHeight="1">
      <c r="A135" s="3" t="s">
        <v>918</v>
      </c>
      <c r="B135" s="33">
        <v>40436</v>
      </c>
      <c r="C135" s="3" t="s">
        <v>900</v>
      </c>
      <c r="D135" s="3" t="s">
        <v>901</v>
      </c>
      <c r="E135" s="31">
        <v>5.09046176</v>
      </c>
      <c r="F135" s="77"/>
      <c r="G135" s="74"/>
      <c r="H135" s="74"/>
      <c r="I135" s="87"/>
      <c r="J135" s="78"/>
    </row>
    <row r="136" spans="1:10" ht="12.75" customHeight="1">
      <c r="A136" s="2" t="s">
        <v>919</v>
      </c>
      <c r="B136" s="32">
        <v>40436</v>
      </c>
      <c r="C136" s="2" t="s">
        <v>900</v>
      </c>
      <c r="D136" s="2" t="s">
        <v>901</v>
      </c>
      <c r="E136" s="30">
        <v>34.06693603</v>
      </c>
      <c r="F136" s="77"/>
      <c r="G136" s="74"/>
      <c r="H136" s="74"/>
      <c r="I136" s="87"/>
      <c r="J136" s="78"/>
    </row>
    <row r="137" spans="1:10" ht="12.75" customHeight="1">
      <c r="A137" s="3" t="s">
        <v>920</v>
      </c>
      <c r="B137" s="33">
        <v>40429</v>
      </c>
      <c r="C137" s="3" t="s">
        <v>900</v>
      </c>
      <c r="D137" s="3" t="s">
        <v>901</v>
      </c>
      <c r="E137" s="31">
        <v>11.01399937</v>
      </c>
      <c r="F137" s="77"/>
      <c r="G137" s="74"/>
      <c r="H137" s="74"/>
      <c r="I137" s="87"/>
      <c r="J137" s="78"/>
    </row>
    <row r="138" spans="1:10" ht="12.75" customHeight="1">
      <c r="A138" s="2" t="s">
        <v>921</v>
      </c>
      <c r="B138" s="32">
        <v>40409</v>
      </c>
      <c r="C138" s="2" t="s">
        <v>900</v>
      </c>
      <c r="D138" s="2" t="s">
        <v>901</v>
      </c>
      <c r="E138" s="30">
        <v>21.46652991</v>
      </c>
      <c r="F138" s="77"/>
      <c r="G138" s="74"/>
      <c r="H138" s="74"/>
      <c r="I138" s="87"/>
      <c r="J138" s="78"/>
    </row>
    <row r="139" spans="1:10" ht="12.75" customHeight="1">
      <c r="A139" s="3" t="s">
        <v>922</v>
      </c>
      <c r="B139" s="33">
        <v>40401</v>
      </c>
      <c r="C139" s="3" t="s">
        <v>900</v>
      </c>
      <c r="D139" s="3" t="s">
        <v>904</v>
      </c>
      <c r="E139" s="31">
        <v>116.975023</v>
      </c>
      <c r="F139" s="77"/>
      <c r="G139" s="74"/>
      <c r="H139" s="74"/>
      <c r="I139" s="87"/>
      <c r="J139" s="78"/>
    </row>
    <row r="140" spans="1:10" ht="12.75" customHeight="1">
      <c r="A140" s="2" t="s">
        <v>924</v>
      </c>
      <c r="B140" s="32">
        <v>40401</v>
      </c>
      <c r="C140" s="2" t="s">
        <v>900</v>
      </c>
      <c r="D140" s="2" t="s">
        <v>904</v>
      </c>
      <c r="E140" s="30">
        <v>41.61597</v>
      </c>
      <c r="F140" s="77"/>
      <c r="G140" s="74"/>
      <c r="H140" s="74"/>
      <c r="I140" s="87"/>
      <c r="J140" s="78"/>
    </row>
    <row r="141" spans="1:10" ht="12.75" customHeight="1">
      <c r="A141" s="3" t="s">
        <v>925</v>
      </c>
      <c r="B141" s="33">
        <v>40395</v>
      </c>
      <c r="C141" s="3" t="s">
        <v>900</v>
      </c>
      <c r="D141" s="3" t="s">
        <v>901</v>
      </c>
      <c r="E141" s="31">
        <v>7.40520984</v>
      </c>
      <c r="F141" s="77"/>
      <c r="G141" s="74"/>
      <c r="H141" s="74"/>
      <c r="I141" s="87"/>
      <c r="J141" s="78"/>
    </row>
    <row r="142" spans="1:10" ht="12.75" customHeight="1">
      <c r="A142" s="2" t="s">
        <v>926</v>
      </c>
      <c r="B142" s="32">
        <v>40395</v>
      </c>
      <c r="C142" s="2" t="s">
        <v>900</v>
      </c>
      <c r="D142" s="2" t="s">
        <v>901</v>
      </c>
      <c r="E142" s="30">
        <v>41.96285456</v>
      </c>
      <c r="F142" s="77"/>
      <c r="G142" s="74"/>
      <c r="H142" s="74"/>
      <c r="I142" s="87"/>
      <c r="J142" s="78"/>
    </row>
    <row r="143" spans="1:10" ht="12.75" customHeight="1">
      <c r="A143" s="3" t="s">
        <v>927</v>
      </c>
      <c r="B143" s="33">
        <v>40364</v>
      </c>
      <c r="C143" s="3" t="s">
        <v>900</v>
      </c>
      <c r="D143" s="3" t="s">
        <v>901</v>
      </c>
      <c r="E143" s="31">
        <v>29.877797</v>
      </c>
      <c r="F143" s="77"/>
      <c r="G143" s="74"/>
      <c r="H143" s="74"/>
      <c r="I143" s="87"/>
      <c r="J143" s="78"/>
    </row>
    <row r="144" spans="1:10" ht="12.75" customHeight="1">
      <c r="A144" s="2" t="s">
        <v>928</v>
      </c>
      <c r="B144" s="32">
        <v>40347</v>
      </c>
      <c r="C144" s="2" t="s">
        <v>900</v>
      </c>
      <c r="D144" s="2" t="s">
        <v>901</v>
      </c>
      <c r="E144" s="30">
        <v>40.1266584</v>
      </c>
      <c r="F144" s="77"/>
      <c r="G144" s="74"/>
      <c r="H144" s="74"/>
      <c r="I144" s="87"/>
      <c r="J144" s="78"/>
    </row>
    <row r="145" spans="1:10" ht="12.75" customHeight="1">
      <c r="A145" s="3" t="s">
        <v>929</v>
      </c>
      <c r="B145" s="33">
        <v>40330</v>
      </c>
      <c r="C145" s="3" t="s">
        <v>900</v>
      </c>
      <c r="D145" s="3" t="s">
        <v>904</v>
      </c>
      <c r="E145" s="31">
        <v>27.356</v>
      </c>
      <c r="F145" s="77"/>
      <c r="G145" s="74"/>
      <c r="H145" s="74"/>
      <c r="I145" s="87"/>
      <c r="J145" s="78"/>
    </row>
    <row r="146" spans="1:10" ht="12.75" customHeight="1">
      <c r="A146" s="2" t="s">
        <v>930</v>
      </c>
      <c r="B146" s="32">
        <v>40330</v>
      </c>
      <c r="C146" s="2" t="s">
        <v>900</v>
      </c>
      <c r="D146" s="2" t="s">
        <v>904</v>
      </c>
      <c r="E146" s="30">
        <v>102.90686</v>
      </c>
      <c r="F146" s="77"/>
      <c r="G146" s="74"/>
      <c r="H146" s="74"/>
      <c r="I146" s="87"/>
      <c r="J146" s="78"/>
    </row>
    <row r="147" spans="1:10" ht="12.75" customHeight="1">
      <c r="A147" s="3" t="s">
        <v>931</v>
      </c>
      <c r="B147" s="33">
        <v>40305</v>
      </c>
      <c r="C147" s="3" t="s">
        <v>900</v>
      </c>
      <c r="D147" s="3" t="s">
        <v>932</v>
      </c>
      <c r="E147" s="31">
        <v>62.2532346499999</v>
      </c>
      <c r="F147" s="77"/>
      <c r="G147" s="74"/>
      <c r="H147" s="74"/>
      <c r="I147" s="87"/>
      <c r="J147" s="78"/>
    </row>
    <row r="148" spans="1:10" ht="12.75" customHeight="1">
      <c r="A148" s="2" t="s">
        <v>933</v>
      </c>
      <c r="B148" s="32">
        <v>40296</v>
      </c>
      <c r="C148" s="2" t="s">
        <v>900</v>
      </c>
      <c r="D148" s="2" t="s">
        <v>901</v>
      </c>
      <c r="E148" s="30">
        <v>1.08522265</v>
      </c>
      <c r="F148" s="77"/>
      <c r="G148" s="74"/>
      <c r="H148" s="74"/>
      <c r="I148" s="87"/>
      <c r="J148" s="78"/>
    </row>
    <row r="149" spans="1:10" ht="12.75" customHeight="1">
      <c r="A149" s="3" t="s">
        <v>934</v>
      </c>
      <c r="B149" s="33">
        <v>40296</v>
      </c>
      <c r="C149" s="3" t="s">
        <v>900</v>
      </c>
      <c r="D149" s="3" t="s">
        <v>901</v>
      </c>
      <c r="E149" s="31">
        <v>9.76700385</v>
      </c>
      <c r="F149" s="77"/>
      <c r="G149" s="74"/>
      <c r="H149" s="74"/>
      <c r="I149" s="87"/>
      <c r="J149" s="78"/>
    </row>
    <row r="150" spans="1:10" ht="12.75" customHeight="1">
      <c r="A150" s="2" t="s">
        <v>935</v>
      </c>
      <c r="B150" s="32">
        <v>40296</v>
      </c>
      <c r="C150" s="2" t="s">
        <v>900</v>
      </c>
      <c r="D150" s="2" t="s">
        <v>901</v>
      </c>
      <c r="E150" s="30">
        <v>1.04687001</v>
      </c>
      <c r="F150" s="77"/>
      <c r="G150" s="74"/>
      <c r="H150" s="74"/>
      <c r="I150" s="87"/>
      <c r="J150" s="78"/>
    </row>
    <row r="151" spans="1:10" ht="12.75" customHeight="1">
      <c r="A151" s="3" t="s">
        <v>936</v>
      </c>
      <c r="B151" s="33">
        <v>40296</v>
      </c>
      <c r="C151" s="3" t="s">
        <v>900</v>
      </c>
      <c r="D151" s="3" t="s">
        <v>901</v>
      </c>
      <c r="E151" s="31">
        <v>9.42183009</v>
      </c>
      <c r="F151" s="77"/>
      <c r="G151" s="74"/>
      <c r="H151" s="74"/>
      <c r="I151" s="87"/>
      <c r="J151" s="78"/>
    </row>
    <row r="152" spans="1:10" ht="12.75" customHeight="1">
      <c r="A152" s="2" t="s">
        <v>937</v>
      </c>
      <c r="B152" s="32">
        <v>40296</v>
      </c>
      <c r="C152" s="2" t="s">
        <v>900</v>
      </c>
      <c r="D152" s="2" t="s">
        <v>901</v>
      </c>
      <c r="E152" s="30">
        <v>1.14240185</v>
      </c>
      <c r="F152" s="77"/>
      <c r="G152" s="74"/>
      <c r="H152" s="74"/>
      <c r="I152" s="87"/>
      <c r="J152" s="78"/>
    </row>
    <row r="153" spans="1:10" ht="12.75" customHeight="1">
      <c r="A153" s="3" t="s">
        <v>938</v>
      </c>
      <c r="B153" s="33">
        <v>40296</v>
      </c>
      <c r="C153" s="3" t="s">
        <v>900</v>
      </c>
      <c r="D153" s="3" t="s">
        <v>901</v>
      </c>
      <c r="E153" s="31">
        <v>10.2816166</v>
      </c>
      <c r="F153" s="77"/>
      <c r="G153" s="74"/>
      <c r="H153" s="74"/>
      <c r="I153" s="87"/>
      <c r="J153" s="78"/>
    </row>
    <row r="154" spans="1:10" ht="12.75" customHeight="1">
      <c r="A154" s="2" t="s">
        <v>939</v>
      </c>
      <c r="B154" s="32">
        <v>40296</v>
      </c>
      <c r="C154" s="2" t="s">
        <v>900</v>
      </c>
      <c r="D154" s="2" t="s">
        <v>901</v>
      </c>
      <c r="E154" s="30">
        <v>1.04760693</v>
      </c>
      <c r="F154" s="77"/>
      <c r="G154" s="74"/>
      <c r="H154" s="74"/>
      <c r="I154" s="87"/>
      <c r="J154" s="78"/>
    </row>
    <row r="155" spans="1:10" ht="12.75" customHeight="1">
      <c r="A155" s="3" t="s">
        <v>940</v>
      </c>
      <c r="B155" s="33">
        <v>40296</v>
      </c>
      <c r="C155" s="3" t="s">
        <v>900</v>
      </c>
      <c r="D155" s="3" t="s">
        <v>901</v>
      </c>
      <c r="E155" s="31">
        <v>9.42846237</v>
      </c>
      <c r="F155" s="77"/>
      <c r="G155" s="74"/>
      <c r="H155" s="74"/>
      <c r="I155" s="87"/>
      <c r="J155" s="78"/>
    </row>
    <row r="156" spans="1:10" ht="12.75" customHeight="1">
      <c r="A156" s="2" t="s">
        <v>941</v>
      </c>
      <c r="B156" s="32">
        <v>40296</v>
      </c>
      <c r="C156" s="2" t="s">
        <v>900</v>
      </c>
      <c r="D156" s="2" t="s">
        <v>901</v>
      </c>
      <c r="E156" s="30">
        <v>1.04498127</v>
      </c>
      <c r="F156" s="77"/>
      <c r="G156" s="74"/>
      <c r="H156" s="74"/>
      <c r="I156" s="87"/>
      <c r="J156" s="78"/>
    </row>
    <row r="157" spans="1:10" ht="12.75" customHeight="1">
      <c r="A157" s="3" t="s">
        <v>942</v>
      </c>
      <c r="B157" s="33">
        <v>40296</v>
      </c>
      <c r="C157" s="3" t="s">
        <v>900</v>
      </c>
      <c r="D157" s="3" t="s">
        <v>901</v>
      </c>
      <c r="E157" s="31">
        <v>9.40483143</v>
      </c>
      <c r="F157" s="77"/>
      <c r="G157" s="74"/>
      <c r="H157" s="74"/>
      <c r="I157" s="87"/>
      <c r="J157" s="78"/>
    </row>
    <row r="158" spans="1:10" ht="12.75" customHeight="1">
      <c r="A158" s="2" t="s">
        <v>943</v>
      </c>
      <c r="B158" s="32">
        <v>40296</v>
      </c>
      <c r="C158" s="2" t="s">
        <v>900</v>
      </c>
      <c r="D158" s="2" t="s">
        <v>901</v>
      </c>
      <c r="E158" s="30">
        <v>1.37386021</v>
      </c>
      <c r="F158" s="77"/>
      <c r="G158" s="74"/>
      <c r="H158" s="74"/>
      <c r="I158" s="87"/>
      <c r="J158" s="78"/>
    </row>
    <row r="159" spans="1:10" ht="12.75" customHeight="1">
      <c r="A159" s="3" t="s">
        <v>944</v>
      </c>
      <c r="B159" s="33">
        <v>40296</v>
      </c>
      <c r="C159" s="3" t="s">
        <v>900</v>
      </c>
      <c r="D159" s="3" t="s">
        <v>901</v>
      </c>
      <c r="E159" s="31">
        <v>12.36474192</v>
      </c>
      <c r="F159" s="77"/>
      <c r="G159" s="74"/>
      <c r="H159" s="74"/>
      <c r="I159" s="87"/>
      <c r="J159" s="78"/>
    </row>
    <row r="160" spans="1:10" ht="12.75" customHeight="1">
      <c r="A160" s="2" t="s">
        <v>945</v>
      </c>
      <c r="B160" s="32">
        <v>40296</v>
      </c>
      <c r="C160" s="2" t="s">
        <v>900</v>
      </c>
      <c r="D160" s="2" t="s">
        <v>901</v>
      </c>
      <c r="E160" s="30">
        <v>1.41443233</v>
      </c>
      <c r="F160" s="77"/>
      <c r="G160" s="74"/>
      <c r="H160" s="74"/>
      <c r="I160" s="87"/>
      <c r="J160" s="78"/>
    </row>
    <row r="161" spans="1:10" ht="12.75" customHeight="1">
      <c r="A161" s="3" t="s">
        <v>946</v>
      </c>
      <c r="B161" s="33">
        <v>40296</v>
      </c>
      <c r="C161" s="3" t="s">
        <v>900</v>
      </c>
      <c r="D161" s="3" t="s">
        <v>901</v>
      </c>
      <c r="E161" s="31">
        <v>12.729891</v>
      </c>
      <c r="F161" s="77"/>
      <c r="G161" s="74"/>
      <c r="H161" s="74"/>
      <c r="I161" s="87"/>
      <c r="J161" s="78"/>
    </row>
    <row r="162" spans="1:10" ht="12.75" customHeight="1">
      <c r="A162" s="2" t="s">
        <v>947</v>
      </c>
      <c r="B162" s="32">
        <v>40296</v>
      </c>
      <c r="C162" s="2" t="s">
        <v>900</v>
      </c>
      <c r="D162" s="2" t="s">
        <v>901</v>
      </c>
      <c r="E162" s="30">
        <v>1.36640892</v>
      </c>
      <c r="F162" s="77"/>
      <c r="G162" s="74"/>
      <c r="H162" s="74"/>
      <c r="I162" s="87"/>
      <c r="J162" s="78"/>
    </row>
    <row r="163" spans="1:10" ht="12.75" customHeight="1">
      <c r="A163" s="3" t="s">
        <v>948</v>
      </c>
      <c r="B163" s="33">
        <v>40296</v>
      </c>
      <c r="C163" s="3" t="s">
        <v>900</v>
      </c>
      <c r="D163" s="3" t="s">
        <v>901</v>
      </c>
      <c r="E163" s="31">
        <v>12.29768028</v>
      </c>
      <c r="F163" s="77"/>
      <c r="G163" s="74"/>
      <c r="H163" s="74"/>
      <c r="I163" s="87"/>
      <c r="J163" s="78"/>
    </row>
    <row r="164" spans="1:10" ht="12.75" customHeight="1">
      <c r="A164" s="2" t="s">
        <v>949</v>
      </c>
      <c r="B164" s="32">
        <v>40296</v>
      </c>
      <c r="C164" s="2" t="s">
        <v>900</v>
      </c>
      <c r="D164" s="2" t="s">
        <v>901</v>
      </c>
      <c r="E164" s="30">
        <v>1.96332345</v>
      </c>
      <c r="F164" s="77"/>
      <c r="G164" s="74"/>
      <c r="H164" s="74"/>
      <c r="I164" s="87"/>
      <c r="J164" s="78"/>
    </row>
    <row r="165" spans="1:10" ht="12.75" customHeight="1">
      <c r="A165" s="3" t="s">
        <v>950</v>
      </c>
      <c r="B165" s="33">
        <v>40296</v>
      </c>
      <c r="C165" s="3" t="s">
        <v>900</v>
      </c>
      <c r="D165" s="3" t="s">
        <v>901</v>
      </c>
      <c r="E165" s="31">
        <v>17.66991101</v>
      </c>
      <c r="F165" s="77"/>
      <c r="G165" s="74"/>
      <c r="H165" s="74"/>
      <c r="I165" s="87"/>
      <c r="J165" s="78"/>
    </row>
    <row r="166" spans="1:10" ht="12.75" customHeight="1">
      <c r="A166" s="2" t="s">
        <v>951</v>
      </c>
      <c r="B166" s="32">
        <v>40282</v>
      </c>
      <c r="C166" s="2" t="s">
        <v>900</v>
      </c>
      <c r="D166" s="2" t="s">
        <v>901</v>
      </c>
      <c r="E166" s="30">
        <v>121.16453822</v>
      </c>
      <c r="F166" s="77"/>
      <c r="G166" s="74"/>
      <c r="H166" s="74"/>
      <c r="I166" s="87"/>
      <c r="J166" s="78"/>
    </row>
    <row r="167" spans="1:10" ht="12.75" customHeight="1">
      <c r="A167" s="3" t="s">
        <v>952</v>
      </c>
      <c r="B167" s="33">
        <v>40259</v>
      </c>
      <c r="C167" s="3" t="s">
        <v>900</v>
      </c>
      <c r="D167" s="3" t="s">
        <v>901</v>
      </c>
      <c r="E167" s="31">
        <v>39.91891371</v>
      </c>
      <c r="F167" s="77"/>
      <c r="G167" s="74"/>
      <c r="H167" s="74"/>
      <c r="I167" s="87"/>
      <c r="J167" s="78"/>
    </row>
    <row r="168" spans="1:10" ht="12.75" customHeight="1">
      <c r="A168" s="2" t="s">
        <v>953</v>
      </c>
      <c r="B168" s="32">
        <v>40246</v>
      </c>
      <c r="C168" s="2" t="s">
        <v>900</v>
      </c>
      <c r="D168" s="2" t="s">
        <v>932</v>
      </c>
      <c r="E168" s="30">
        <v>250</v>
      </c>
      <c r="F168" s="77"/>
      <c r="G168" s="74"/>
      <c r="H168" s="74"/>
      <c r="I168" s="87"/>
      <c r="J168" s="78"/>
    </row>
    <row r="169" spans="1:10" ht="12.75" customHeight="1">
      <c r="A169" s="3" t="s">
        <v>954</v>
      </c>
      <c r="B169" s="33">
        <v>40245</v>
      </c>
      <c r="C169" s="3" t="s">
        <v>900</v>
      </c>
      <c r="D169" s="3" t="s">
        <v>901</v>
      </c>
      <c r="E169" s="31">
        <v>10.71888425</v>
      </c>
      <c r="F169" s="77"/>
      <c r="G169" s="74"/>
      <c r="H169" s="74"/>
      <c r="I169" s="87"/>
      <c r="J169" s="78"/>
    </row>
    <row r="170" spans="1:10" ht="12.75" customHeight="1">
      <c r="A170" s="2" t="s">
        <v>955</v>
      </c>
      <c r="B170" s="32">
        <v>40240</v>
      </c>
      <c r="C170" s="2" t="s">
        <v>900</v>
      </c>
      <c r="D170" s="2" t="s">
        <v>956</v>
      </c>
      <c r="E170" s="30">
        <v>3.0013363</v>
      </c>
      <c r="F170" s="77"/>
      <c r="G170" s="74"/>
      <c r="H170" s="74"/>
      <c r="I170" s="87"/>
      <c r="J170" s="78"/>
    </row>
    <row r="171" spans="1:10" ht="12.75" customHeight="1">
      <c r="A171" s="3" t="s">
        <v>957</v>
      </c>
      <c r="B171" s="33">
        <v>40234</v>
      </c>
      <c r="C171" s="3" t="s">
        <v>900</v>
      </c>
      <c r="D171" s="3" t="s">
        <v>901</v>
      </c>
      <c r="E171" s="31">
        <v>24.1129128</v>
      </c>
      <c r="F171" s="77"/>
      <c r="G171" s="74"/>
      <c r="H171" s="74"/>
      <c r="I171" s="87"/>
      <c r="J171" s="78"/>
    </row>
    <row r="172" spans="1:10" ht="12.75" customHeight="1">
      <c r="A172" s="2" t="s">
        <v>958</v>
      </c>
      <c r="B172" s="32">
        <v>40234</v>
      </c>
      <c r="C172" s="2" t="s">
        <v>900</v>
      </c>
      <c r="D172" s="2" t="s">
        <v>901</v>
      </c>
      <c r="E172" s="30">
        <v>2.98024758</v>
      </c>
      <c r="F172" s="77"/>
      <c r="G172" s="74"/>
      <c r="H172" s="74"/>
      <c r="I172" s="87"/>
      <c r="J172" s="78"/>
    </row>
    <row r="173" spans="1:10" ht="12.75" customHeight="1">
      <c r="A173" s="3" t="s">
        <v>959</v>
      </c>
      <c r="B173" s="33">
        <v>40228</v>
      </c>
      <c r="C173" s="3" t="s">
        <v>900</v>
      </c>
      <c r="D173" s="3" t="s">
        <v>901</v>
      </c>
      <c r="E173" s="31">
        <v>16.4658415</v>
      </c>
      <c r="F173" s="77"/>
      <c r="G173" s="74"/>
      <c r="H173" s="74"/>
      <c r="I173" s="87"/>
      <c r="J173" s="78"/>
    </row>
    <row r="174" spans="1:10" ht="12.75" customHeight="1">
      <c r="A174" s="2" t="s">
        <v>960</v>
      </c>
      <c r="B174" s="32">
        <v>40205</v>
      </c>
      <c r="C174" s="2" t="s">
        <v>900</v>
      </c>
      <c r="D174" s="2" t="s">
        <v>961</v>
      </c>
      <c r="E174" s="30">
        <v>12.63808728</v>
      </c>
      <c r="F174" s="77"/>
      <c r="G174" s="74"/>
      <c r="H174" s="74"/>
      <c r="I174" s="87"/>
      <c r="J174" s="78"/>
    </row>
    <row r="175" spans="1:10" ht="12.75" customHeight="1">
      <c r="A175" s="3" t="s">
        <v>962</v>
      </c>
      <c r="B175" s="33">
        <v>40196</v>
      </c>
      <c r="C175" s="3" t="s">
        <v>900</v>
      </c>
      <c r="D175" s="3" t="s">
        <v>904</v>
      </c>
      <c r="E175" s="31">
        <v>13.669875</v>
      </c>
      <c r="F175" s="77"/>
      <c r="G175" s="74"/>
      <c r="H175" s="74"/>
      <c r="I175" s="87"/>
      <c r="J175" s="78"/>
    </row>
    <row r="176" spans="1:10" ht="12.75" customHeight="1">
      <c r="A176" s="2" t="s">
        <v>963</v>
      </c>
      <c r="B176" s="32">
        <v>40196</v>
      </c>
      <c r="C176" s="2" t="s">
        <v>900</v>
      </c>
      <c r="D176" s="2" t="s">
        <v>904</v>
      </c>
      <c r="E176" s="30">
        <v>71.766681</v>
      </c>
      <c r="F176" s="77"/>
      <c r="G176" s="74"/>
      <c r="H176" s="74"/>
      <c r="I176" s="87"/>
      <c r="J176" s="78"/>
    </row>
    <row r="177" spans="1:5" ht="12.75">
      <c r="A177" s="35"/>
      <c r="B177" s="35"/>
      <c r="C177" s="35"/>
      <c r="D177" s="35" t="s">
        <v>62</v>
      </c>
      <c r="E177" s="34">
        <f>SUM(E124:E176)</f>
        <v>2138.6525719</v>
      </c>
    </row>
    <row r="178" spans="1:5" ht="36" customHeight="1">
      <c r="A178" s="24"/>
      <c r="B178" s="25"/>
      <c r="C178" s="26"/>
      <c r="D178" s="24"/>
      <c r="E178" s="27"/>
    </row>
    <row r="179" spans="1:5" ht="12.75" customHeight="1">
      <c r="A179" s="12" t="s">
        <v>63</v>
      </c>
      <c r="B179" s="43"/>
      <c r="C179" s="43"/>
      <c r="D179" s="44"/>
      <c r="E179" s="44"/>
    </row>
    <row r="180" spans="1:10" ht="36" customHeight="1">
      <c r="A180" s="1" t="s">
        <v>4</v>
      </c>
      <c r="B180" s="28" t="s">
        <v>5</v>
      </c>
      <c r="C180" s="28" t="s">
        <v>6</v>
      </c>
      <c r="D180" s="28" t="s">
        <v>7</v>
      </c>
      <c r="E180" s="28" t="s">
        <v>898</v>
      </c>
      <c r="F180"/>
      <c r="G180"/>
      <c r="H180"/>
      <c r="I180" s="82"/>
      <c r="J180"/>
    </row>
    <row r="181" spans="1:5" ht="12.75" customHeight="1">
      <c r="A181" s="2" t="s">
        <v>964</v>
      </c>
      <c r="B181" s="32">
        <v>40158</v>
      </c>
      <c r="C181" s="2" t="s">
        <v>900</v>
      </c>
      <c r="D181" s="2" t="s">
        <v>932</v>
      </c>
      <c r="E181" s="30">
        <v>72.63721643</v>
      </c>
    </row>
    <row r="182" spans="1:5" ht="12.75" customHeight="1">
      <c r="A182" s="3" t="s">
        <v>965</v>
      </c>
      <c r="B182" s="33">
        <v>40155</v>
      </c>
      <c r="C182" s="3" t="s">
        <v>900</v>
      </c>
      <c r="D182" s="3" t="s">
        <v>901</v>
      </c>
      <c r="E182" s="31">
        <v>14.89927875</v>
      </c>
    </row>
    <row r="183" spans="1:5" ht="12.75" customHeight="1">
      <c r="A183" s="2" t="s">
        <v>966</v>
      </c>
      <c r="B183" s="32">
        <v>40147</v>
      </c>
      <c r="C183" s="2" t="s">
        <v>900</v>
      </c>
      <c r="D183" s="2" t="s">
        <v>923</v>
      </c>
      <c r="E183" s="30">
        <v>4.1665065</v>
      </c>
    </row>
    <row r="184" spans="1:5" ht="12.75" customHeight="1">
      <c r="A184" s="3" t="s">
        <v>967</v>
      </c>
      <c r="B184" s="33">
        <v>40147</v>
      </c>
      <c r="C184" s="3" t="s">
        <v>900</v>
      </c>
      <c r="D184" s="3" t="s">
        <v>923</v>
      </c>
      <c r="E184" s="31">
        <v>20.3345</v>
      </c>
    </row>
    <row r="185" spans="1:5" ht="12.75" customHeight="1">
      <c r="A185" s="2" t="s">
        <v>968</v>
      </c>
      <c r="B185" s="32">
        <v>40147</v>
      </c>
      <c r="C185" s="2" t="s">
        <v>900</v>
      </c>
      <c r="D185" s="2" t="s">
        <v>969</v>
      </c>
      <c r="E185" s="30">
        <v>15.067249</v>
      </c>
    </row>
    <row r="186" spans="1:5" ht="12.75" customHeight="1">
      <c r="A186" s="3" t="s">
        <v>970</v>
      </c>
      <c r="B186" s="33">
        <v>40147</v>
      </c>
      <c r="C186" s="3" t="s">
        <v>900</v>
      </c>
      <c r="D186" s="3" t="s">
        <v>969</v>
      </c>
      <c r="E186" s="31">
        <v>2.83214673</v>
      </c>
    </row>
    <row r="187" spans="1:5" ht="12.75" customHeight="1">
      <c r="A187" s="2" t="s">
        <v>971</v>
      </c>
      <c r="B187" s="32">
        <v>40147</v>
      </c>
      <c r="C187" s="2" t="s">
        <v>900</v>
      </c>
      <c r="D187" s="2" t="s">
        <v>969</v>
      </c>
      <c r="E187" s="30">
        <v>0.30579044</v>
      </c>
    </row>
    <row r="188" spans="1:5" ht="12.75" customHeight="1">
      <c r="A188" s="3" t="s">
        <v>972</v>
      </c>
      <c r="B188" s="33">
        <v>40116</v>
      </c>
      <c r="C188" s="3" t="s">
        <v>900</v>
      </c>
      <c r="D188" s="3" t="s">
        <v>932</v>
      </c>
      <c r="E188" s="31">
        <v>110.1</v>
      </c>
    </row>
    <row r="189" spans="1:5" ht="12.75" customHeight="1">
      <c r="A189" s="2" t="s">
        <v>973</v>
      </c>
      <c r="B189" s="32">
        <v>40073</v>
      </c>
      <c r="C189" s="2" t="s">
        <v>900</v>
      </c>
      <c r="D189" s="2" t="s">
        <v>901</v>
      </c>
      <c r="E189" s="30">
        <v>13.83375675</v>
      </c>
    </row>
    <row r="190" spans="1:5" ht="12.75" customHeight="1">
      <c r="A190" s="3" t="s">
        <v>974</v>
      </c>
      <c r="B190" s="33">
        <v>40065</v>
      </c>
      <c r="C190" s="3" t="s">
        <v>900</v>
      </c>
      <c r="D190" s="3" t="s">
        <v>961</v>
      </c>
      <c r="E190" s="31">
        <v>68.38828026</v>
      </c>
    </row>
    <row r="191" spans="1:5" ht="12.75" customHeight="1">
      <c r="A191" s="2" t="s">
        <v>975</v>
      </c>
      <c r="B191" s="32">
        <v>40065</v>
      </c>
      <c r="C191" s="2" t="s">
        <v>900</v>
      </c>
      <c r="D191" s="2" t="s">
        <v>961</v>
      </c>
      <c r="E191" s="30">
        <v>12.54770519</v>
      </c>
    </row>
    <row r="192" spans="1:5" ht="12.75" customHeight="1">
      <c r="A192" s="3" t="s">
        <v>976</v>
      </c>
      <c r="B192" s="33">
        <v>40065</v>
      </c>
      <c r="C192" s="3" t="s">
        <v>900</v>
      </c>
      <c r="D192" s="3" t="s">
        <v>961</v>
      </c>
      <c r="E192" s="31">
        <v>4.06838796</v>
      </c>
    </row>
    <row r="193" spans="1:5" ht="12.75" customHeight="1">
      <c r="A193" s="2" t="s">
        <v>977</v>
      </c>
      <c r="B193" s="32">
        <v>40057</v>
      </c>
      <c r="C193" s="2" t="s">
        <v>900</v>
      </c>
      <c r="D193" s="2" t="s">
        <v>978</v>
      </c>
      <c r="E193" s="30">
        <v>44.4</v>
      </c>
    </row>
    <row r="194" spans="1:5" ht="12.75" customHeight="1">
      <c r="A194" s="3" t="s">
        <v>979</v>
      </c>
      <c r="B194" s="33">
        <v>40043</v>
      </c>
      <c r="C194" s="3" t="s">
        <v>900</v>
      </c>
      <c r="D194" s="3" t="s">
        <v>980</v>
      </c>
      <c r="E194" s="31">
        <v>17.59418808</v>
      </c>
    </row>
    <row r="195" spans="1:5" ht="12.75" customHeight="1">
      <c r="A195" s="2" t="s">
        <v>981</v>
      </c>
      <c r="B195" s="32">
        <v>40038</v>
      </c>
      <c r="C195" s="2" t="s">
        <v>900</v>
      </c>
      <c r="D195" s="2" t="s">
        <v>901</v>
      </c>
      <c r="E195" s="30">
        <v>105.25888663</v>
      </c>
    </row>
    <row r="196" spans="1:5" ht="12.75" customHeight="1">
      <c r="A196" s="3" t="s">
        <v>982</v>
      </c>
      <c r="B196" s="33">
        <v>40038</v>
      </c>
      <c r="C196" s="3" t="s">
        <v>900</v>
      </c>
      <c r="D196" s="3" t="s">
        <v>901</v>
      </c>
      <c r="E196" s="31">
        <v>35</v>
      </c>
    </row>
    <row r="197" spans="1:5" ht="12.75" customHeight="1">
      <c r="A197" s="2" t="s">
        <v>983</v>
      </c>
      <c r="B197" s="32">
        <v>40038</v>
      </c>
      <c r="C197" s="2" t="s">
        <v>900</v>
      </c>
      <c r="D197" s="2" t="s">
        <v>961</v>
      </c>
      <c r="E197" s="30">
        <v>44.98275768</v>
      </c>
    </row>
    <row r="198" spans="1:5" ht="12.75" customHeight="1">
      <c r="A198" s="3" t="s">
        <v>984</v>
      </c>
      <c r="B198" s="33">
        <v>40029</v>
      </c>
      <c r="C198" s="3" t="s">
        <v>900</v>
      </c>
      <c r="D198" s="3" t="s">
        <v>901</v>
      </c>
      <c r="E198" s="31">
        <v>12.075869</v>
      </c>
    </row>
    <row r="199" spans="1:5" ht="12.75" customHeight="1">
      <c r="A199" s="2" t="s">
        <v>985</v>
      </c>
      <c r="B199" s="32">
        <v>40029</v>
      </c>
      <c r="C199" s="2" t="s">
        <v>900</v>
      </c>
      <c r="D199" s="2" t="s">
        <v>901</v>
      </c>
      <c r="E199" s="30">
        <v>16.49528388</v>
      </c>
    </row>
    <row r="200" spans="1:5" ht="12.75" customHeight="1">
      <c r="A200" s="3" t="s">
        <v>986</v>
      </c>
      <c r="B200" s="33">
        <v>40002</v>
      </c>
      <c r="C200" s="3" t="s">
        <v>900</v>
      </c>
      <c r="D200" s="3" t="s">
        <v>901</v>
      </c>
      <c r="E200" s="31">
        <v>7.47736968</v>
      </c>
    </row>
    <row r="201" spans="1:5" ht="12.75" customHeight="1">
      <c r="A201" s="2" t="s">
        <v>987</v>
      </c>
      <c r="B201" s="32">
        <v>39982</v>
      </c>
      <c r="C201" s="2" t="s">
        <v>900</v>
      </c>
      <c r="D201" s="2" t="s">
        <v>988</v>
      </c>
      <c r="E201" s="30">
        <v>43.8</v>
      </c>
    </row>
    <row r="202" spans="1:5" ht="12.75" customHeight="1">
      <c r="A202" s="3" t="s">
        <v>989</v>
      </c>
      <c r="B202" s="33">
        <v>39982</v>
      </c>
      <c r="C202" s="3" t="s">
        <v>900</v>
      </c>
      <c r="D202" s="3" t="s">
        <v>988</v>
      </c>
      <c r="E202" s="31">
        <v>43.8</v>
      </c>
    </row>
    <row r="203" spans="1:5" ht="12.75" customHeight="1">
      <c r="A203" s="2" t="s">
        <v>990</v>
      </c>
      <c r="B203" s="32">
        <v>39982</v>
      </c>
      <c r="C203" s="2" t="s">
        <v>900</v>
      </c>
      <c r="D203" s="2" t="s">
        <v>988</v>
      </c>
      <c r="E203" s="30">
        <v>42.9</v>
      </c>
    </row>
    <row r="204" spans="1:5" ht="12.75" customHeight="1">
      <c r="A204" s="3" t="s">
        <v>991</v>
      </c>
      <c r="B204" s="33">
        <v>39982</v>
      </c>
      <c r="C204" s="3" t="s">
        <v>900</v>
      </c>
      <c r="D204" s="3" t="s">
        <v>988</v>
      </c>
      <c r="E204" s="31">
        <v>42.9</v>
      </c>
    </row>
    <row r="205" spans="1:5" ht="12.75" customHeight="1">
      <c r="A205" s="2" t="s">
        <v>992</v>
      </c>
      <c r="B205" s="32">
        <v>39982</v>
      </c>
      <c r="C205" s="2" t="s">
        <v>900</v>
      </c>
      <c r="D205" s="2" t="s">
        <v>988</v>
      </c>
      <c r="E205" s="30">
        <v>42.3</v>
      </c>
    </row>
    <row r="206" spans="1:5" ht="12.75" customHeight="1">
      <c r="A206" s="3" t="s">
        <v>993</v>
      </c>
      <c r="B206" s="33">
        <v>39982</v>
      </c>
      <c r="C206" s="3" t="s">
        <v>900</v>
      </c>
      <c r="D206" s="3" t="s">
        <v>988</v>
      </c>
      <c r="E206" s="31">
        <v>42.3</v>
      </c>
    </row>
    <row r="207" spans="1:5" ht="12.75" customHeight="1">
      <c r="A207" s="2" t="s">
        <v>994</v>
      </c>
      <c r="B207" s="32">
        <v>39974</v>
      </c>
      <c r="C207" s="2" t="s">
        <v>900</v>
      </c>
      <c r="D207" s="2" t="s">
        <v>901</v>
      </c>
      <c r="E207" s="30">
        <v>19.408211</v>
      </c>
    </row>
    <row r="208" spans="1:5" ht="12.75" customHeight="1">
      <c r="A208" s="3" t="s">
        <v>995</v>
      </c>
      <c r="B208" s="33">
        <v>39967</v>
      </c>
      <c r="C208" s="3" t="s">
        <v>900</v>
      </c>
      <c r="D208" s="3" t="s">
        <v>932</v>
      </c>
      <c r="E208" s="31">
        <v>25.60729569</v>
      </c>
    </row>
    <row r="209" spans="1:5" ht="12.75" customHeight="1">
      <c r="A209" s="2" t="s">
        <v>996</v>
      </c>
      <c r="B209" s="32">
        <v>39952</v>
      </c>
      <c r="C209" s="2" t="s">
        <v>900</v>
      </c>
      <c r="D209" s="2" t="s">
        <v>997</v>
      </c>
      <c r="E209" s="30">
        <v>120</v>
      </c>
    </row>
    <row r="210" spans="1:5" ht="12.75" customHeight="1">
      <c r="A210" s="3" t="s">
        <v>998</v>
      </c>
      <c r="B210" s="33">
        <v>39898</v>
      </c>
      <c r="C210" s="3" t="s">
        <v>900</v>
      </c>
      <c r="D210" s="3" t="s">
        <v>901</v>
      </c>
      <c r="E210" s="31">
        <v>16.162899</v>
      </c>
    </row>
    <row r="211" spans="1:5" ht="12.75" customHeight="1">
      <c r="A211" s="2" t="s">
        <v>999</v>
      </c>
      <c r="B211" s="32">
        <v>39898</v>
      </c>
      <c r="C211" s="2" t="s">
        <v>900</v>
      </c>
      <c r="D211" s="2" t="s">
        <v>901</v>
      </c>
      <c r="E211" s="30">
        <v>47.52919975</v>
      </c>
    </row>
    <row r="212" spans="1:5" ht="12.75" customHeight="1">
      <c r="A212" s="3" t="s">
        <v>1000</v>
      </c>
      <c r="B212" s="33">
        <v>39895</v>
      </c>
      <c r="C212" s="3" t="s">
        <v>900</v>
      </c>
      <c r="D212" s="3" t="s">
        <v>901</v>
      </c>
      <c r="E212" s="31">
        <v>24.69357936</v>
      </c>
    </row>
    <row r="213" spans="1:5" ht="12.75" customHeight="1">
      <c r="A213" s="2" t="s">
        <v>1003</v>
      </c>
      <c r="B213" s="32">
        <v>39832</v>
      </c>
      <c r="C213" s="2" t="s">
        <v>900</v>
      </c>
      <c r="D213" s="2" t="s">
        <v>901</v>
      </c>
      <c r="E213" s="30">
        <v>4.34209944</v>
      </c>
    </row>
    <row r="214" spans="1:5" ht="12.75" customHeight="1">
      <c r="A214" s="3" t="s">
        <v>1004</v>
      </c>
      <c r="B214" s="33">
        <v>39832</v>
      </c>
      <c r="C214" s="3" t="s">
        <v>900</v>
      </c>
      <c r="D214" s="3" t="s">
        <v>901</v>
      </c>
      <c r="E214" s="31">
        <v>39.07889505</v>
      </c>
    </row>
    <row r="215" spans="1:5" ht="12.75">
      <c r="A215" s="35"/>
      <c r="B215" s="35"/>
      <c r="C215" s="35"/>
      <c r="D215" s="35" t="s">
        <v>111</v>
      </c>
      <c r="E215" s="34">
        <f>SUM(E181:E214)</f>
        <v>1177.28735225</v>
      </c>
    </row>
    <row r="216" spans="1:5" ht="36" customHeight="1">
      <c r="A216" s="24"/>
      <c r="B216" s="25"/>
      <c r="C216" s="26"/>
      <c r="D216" s="24"/>
      <c r="E216" s="27"/>
    </row>
    <row r="217" spans="1:5" ht="12.75" customHeight="1">
      <c r="A217" s="12" t="s">
        <v>112</v>
      </c>
      <c r="B217" s="43"/>
      <c r="C217" s="43"/>
      <c r="D217" s="44"/>
      <c r="E217" s="44"/>
    </row>
    <row r="218" spans="1:10" ht="36" customHeight="1">
      <c r="A218" s="1" t="s">
        <v>4</v>
      </c>
      <c r="B218" s="28" t="s">
        <v>5</v>
      </c>
      <c r="C218" s="28" t="s">
        <v>6</v>
      </c>
      <c r="D218" s="28" t="s">
        <v>7</v>
      </c>
      <c r="E218" s="28" t="s">
        <v>898</v>
      </c>
      <c r="F218"/>
      <c r="G218"/>
      <c r="H218"/>
      <c r="I218" s="82"/>
      <c r="J218"/>
    </row>
    <row r="219" spans="1:5" ht="12.75" customHeight="1">
      <c r="A219" s="2" t="s">
        <v>1005</v>
      </c>
      <c r="B219" s="32">
        <v>39801</v>
      </c>
      <c r="C219" s="2" t="s">
        <v>900</v>
      </c>
      <c r="D219" s="2" t="s">
        <v>997</v>
      </c>
      <c r="E219" s="30">
        <v>200.1</v>
      </c>
    </row>
    <row r="220" spans="1:5" ht="12.75" customHeight="1">
      <c r="A220" s="3" t="s">
        <v>1006</v>
      </c>
      <c r="B220" s="33">
        <v>39793</v>
      </c>
      <c r="C220" s="3" t="s">
        <v>900</v>
      </c>
      <c r="D220" s="3" t="s">
        <v>901</v>
      </c>
      <c r="E220" s="31">
        <v>10.05581496</v>
      </c>
    </row>
    <row r="221" spans="1:5" ht="12.75" customHeight="1">
      <c r="A221" s="2" t="s">
        <v>1007</v>
      </c>
      <c r="B221" s="32">
        <v>39765</v>
      </c>
      <c r="C221" s="2" t="s">
        <v>900</v>
      </c>
      <c r="D221" s="2" t="s">
        <v>901</v>
      </c>
      <c r="E221" s="30">
        <v>17.33049836</v>
      </c>
    </row>
    <row r="222" spans="1:5" ht="12.75" customHeight="1">
      <c r="A222" s="3" t="s">
        <v>1008</v>
      </c>
      <c r="B222" s="33">
        <v>39703</v>
      </c>
      <c r="C222" s="3" t="s">
        <v>900</v>
      </c>
      <c r="D222" s="3" t="s">
        <v>901</v>
      </c>
      <c r="E222" s="31">
        <v>17.34419256</v>
      </c>
    </row>
    <row r="223" spans="1:5" ht="12.75" customHeight="1">
      <c r="A223" s="2" t="s">
        <v>1009</v>
      </c>
      <c r="B223" s="32">
        <v>39703</v>
      </c>
      <c r="C223" s="2" t="s">
        <v>900</v>
      </c>
      <c r="D223" s="2" t="s">
        <v>901</v>
      </c>
      <c r="E223" s="30">
        <v>2.31366373</v>
      </c>
    </row>
    <row r="224" spans="1:5" ht="12.75" customHeight="1">
      <c r="A224" s="3" t="s">
        <v>1010</v>
      </c>
      <c r="B224" s="33">
        <v>39679</v>
      </c>
      <c r="C224" s="3" t="s">
        <v>900</v>
      </c>
      <c r="D224" s="3" t="s">
        <v>901</v>
      </c>
      <c r="E224" s="31">
        <v>18.2972244</v>
      </c>
    </row>
    <row r="225" spans="1:5" ht="12.75" customHeight="1">
      <c r="A225" s="2" t="s">
        <v>1011</v>
      </c>
      <c r="B225" s="32">
        <v>39679</v>
      </c>
      <c r="C225" s="2" t="s">
        <v>900</v>
      </c>
      <c r="D225" s="2" t="s">
        <v>901</v>
      </c>
      <c r="E225" s="30">
        <v>2.03302494</v>
      </c>
    </row>
    <row r="226" spans="1:5" ht="12.75" customHeight="1">
      <c r="A226" s="3" t="s">
        <v>1012</v>
      </c>
      <c r="B226" s="33">
        <v>39672</v>
      </c>
      <c r="C226" s="3" t="s">
        <v>900</v>
      </c>
      <c r="D226" s="3" t="s">
        <v>901</v>
      </c>
      <c r="E226" s="31">
        <v>3.97625052</v>
      </c>
    </row>
    <row r="227" spans="1:5" ht="12.75" customHeight="1">
      <c r="A227" s="2" t="s">
        <v>1013</v>
      </c>
      <c r="B227" s="32">
        <v>39672</v>
      </c>
      <c r="C227" s="2" t="s">
        <v>900</v>
      </c>
      <c r="D227" s="2" t="s">
        <v>901</v>
      </c>
      <c r="E227" s="30">
        <v>35.7862547</v>
      </c>
    </row>
    <row r="228" spans="1:5" ht="12.75" customHeight="1">
      <c r="A228" s="3" t="s">
        <v>1014</v>
      </c>
      <c r="B228" s="33">
        <v>39672</v>
      </c>
      <c r="C228" s="3" t="s">
        <v>900</v>
      </c>
      <c r="D228" s="3" t="s">
        <v>1898</v>
      </c>
      <c r="E228" s="31">
        <v>1.54934055</v>
      </c>
    </row>
    <row r="229" spans="1:5" ht="12.75" customHeight="1">
      <c r="A229" s="2" t="s">
        <v>1015</v>
      </c>
      <c r="B229" s="32">
        <v>39664</v>
      </c>
      <c r="C229" s="2" t="s">
        <v>900</v>
      </c>
      <c r="D229" s="2" t="s">
        <v>901</v>
      </c>
      <c r="E229" s="30">
        <v>41.02355778</v>
      </c>
    </row>
    <row r="230" spans="1:5" ht="12.75" customHeight="1">
      <c r="A230" s="3" t="s">
        <v>1016</v>
      </c>
      <c r="B230" s="33">
        <v>39664</v>
      </c>
      <c r="C230" s="3" t="s">
        <v>900</v>
      </c>
      <c r="D230" s="3" t="s">
        <v>901</v>
      </c>
      <c r="E230" s="31">
        <v>4.55817308</v>
      </c>
    </row>
    <row r="231" spans="1:5" ht="12.75" customHeight="1">
      <c r="A231" s="2" t="s">
        <v>1017</v>
      </c>
      <c r="B231" s="32">
        <v>39661</v>
      </c>
      <c r="C231" s="2" t="s">
        <v>900</v>
      </c>
      <c r="D231" s="2" t="s">
        <v>901</v>
      </c>
      <c r="E231" s="30">
        <v>30.94332475</v>
      </c>
    </row>
    <row r="232" spans="1:5" ht="12.75" customHeight="1">
      <c r="A232" s="3" t="s">
        <v>1018</v>
      </c>
      <c r="B232" s="33">
        <v>39661</v>
      </c>
      <c r="C232" s="3" t="s">
        <v>900</v>
      </c>
      <c r="D232" s="3" t="s">
        <v>901</v>
      </c>
      <c r="E232" s="31">
        <v>22.7339475</v>
      </c>
    </row>
    <row r="233" spans="1:5" ht="12.75" customHeight="1">
      <c r="A233" s="2" t="s">
        <v>1019</v>
      </c>
      <c r="B233" s="32">
        <v>39612</v>
      </c>
      <c r="C233" s="2" t="s">
        <v>900</v>
      </c>
      <c r="D233" s="2" t="s">
        <v>901</v>
      </c>
      <c r="E233" s="30">
        <v>2.94858436</v>
      </c>
    </row>
    <row r="234" spans="1:5" ht="12.75" customHeight="1">
      <c r="A234" s="3" t="s">
        <v>1020</v>
      </c>
      <c r="B234" s="33">
        <v>39612</v>
      </c>
      <c r="C234" s="3" t="s">
        <v>900</v>
      </c>
      <c r="D234" s="3" t="s">
        <v>901</v>
      </c>
      <c r="E234" s="31">
        <v>26.53725925</v>
      </c>
    </row>
    <row r="235" spans="1:5" ht="12.75" customHeight="1">
      <c r="A235" s="2" t="s">
        <v>1021</v>
      </c>
      <c r="B235" s="32">
        <v>39603</v>
      </c>
      <c r="C235" s="2" t="s">
        <v>900</v>
      </c>
      <c r="D235" s="2" t="s">
        <v>1022</v>
      </c>
      <c r="E235" s="30">
        <v>101.9225061</v>
      </c>
    </row>
    <row r="236" spans="1:5" ht="12.75" customHeight="1">
      <c r="A236" s="3" t="s">
        <v>1023</v>
      </c>
      <c r="B236" s="33">
        <v>39552</v>
      </c>
      <c r="C236" s="3" t="s">
        <v>900</v>
      </c>
      <c r="D236" s="3" t="s">
        <v>1896</v>
      </c>
      <c r="E236" s="31">
        <v>2.46280741</v>
      </c>
    </row>
    <row r="237" spans="1:5" ht="12.75" customHeight="1">
      <c r="A237" s="2" t="s">
        <v>1024</v>
      </c>
      <c r="B237" s="32">
        <v>39548</v>
      </c>
      <c r="C237" s="2" t="s">
        <v>900</v>
      </c>
      <c r="D237" s="2" t="s">
        <v>901</v>
      </c>
      <c r="E237" s="30">
        <v>13.55913765</v>
      </c>
    </row>
    <row r="238" spans="1:5" ht="12.75" customHeight="1">
      <c r="A238" s="3" t="s">
        <v>1025</v>
      </c>
      <c r="B238" s="33">
        <v>39534</v>
      </c>
      <c r="C238" s="3" t="s">
        <v>900</v>
      </c>
      <c r="D238" s="3" t="s">
        <v>901</v>
      </c>
      <c r="E238" s="31">
        <v>14.13303318</v>
      </c>
    </row>
    <row r="239" spans="1:5" ht="12.75" customHeight="1">
      <c r="A239" s="2" t="s">
        <v>1026</v>
      </c>
      <c r="B239" s="32">
        <v>39534</v>
      </c>
      <c r="C239" s="2" t="s">
        <v>900</v>
      </c>
      <c r="D239" s="2" t="s">
        <v>1896</v>
      </c>
      <c r="E239" s="30">
        <v>10</v>
      </c>
    </row>
    <row r="240" spans="1:5" ht="12.75" customHeight="1">
      <c r="A240" s="3" t="s">
        <v>1027</v>
      </c>
      <c r="B240" s="33">
        <v>39507</v>
      </c>
      <c r="C240" s="3" t="s">
        <v>900</v>
      </c>
      <c r="D240" s="3" t="s">
        <v>901</v>
      </c>
      <c r="E240" s="31">
        <v>21.32622471</v>
      </c>
    </row>
    <row r="241" spans="1:5" ht="12.75" customHeight="1">
      <c r="A241" s="2" t="s">
        <v>1028</v>
      </c>
      <c r="B241" s="32">
        <v>39507</v>
      </c>
      <c r="C241" s="2" t="s">
        <v>900</v>
      </c>
      <c r="D241" s="2" t="s">
        <v>901</v>
      </c>
      <c r="E241" s="30">
        <v>101.7597624</v>
      </c>
    </row>
    <row r="242" spans="1:5" ht="12.75" customHeight="1">
      <c r="A242" s="3" t="s">
        <v>1029</v>
      </c>
      <c r="B242" s="33">
        <v>39477</v>
      </c>
      <c r="C242" s="3" t="s">
        <v>900</v>
      </c>
      <c r="D242" s="3" t="s">
        <v>1899</v>
      </c>
      <c r="E242" s="31">
        <f>1697.24625/1000</f>
        <v>1.6972462499999998</v>
      </c>
    </row>
    <row r="243" spans="1:5" ht="12.75" customHeight="1">
      <c r="A243" s="2" t="s">
        <v>1030</v>
      </c>
      <c r="B243" s="32">
        <v>39476</v>
      </c>
      <c r="C243" s="2" t="s">
        <v>900</v>
      </c>
      <c r="D243" s="2" t="s">
        <v>901</v>
      </c>
      <c r="E243" s="30">
        <f>87866.71836/1000</f>
        <v>87.86671836</v>
      </c>
    </row>
    <row r="244" spans="1:5" ht="12.75" customHeight="1">
      <c r="A244" s="3" t="s">
        <v>1031</v>
      </c>
      <c r="B244" s="33">
        <v>39470</v>
      </c>
      <c r="C244" s="3" t="s">
        <v>900</v>
      </c>
      <c r="D244" s="3" t="s">
        <v>901</v>
      </c>
      <c r="E244" s="31">
        <f>12480.798/1000</f>
        <v>12.480798</v>
      </c>
    </row>
    <row r="245" spans="1:5" ht="12.75">
      <c r="A245" s="2" t="s">
        <v>1032</v>
      </c>
      <c r="B245" s="32">
        <v>39465</v>
      </c>
      <c r="C245" s="2" t="s">
        <v>900</v>
      </c>
      <c r="D245" s="2" t="s">
        <v>901</v>
      </c>
      <c r="E245" s="30">
        <f>23397.72375/1000</f>
        <v>23.39772375</v>
      </c>
    </row>
    <row r="246" spans="1:9" s="23" customFormat="1" ht="12.75">
      <c r="A246" s="3" t="s">
        <v>1033</v>
      </c>
      <c r="B246" s="33">
        <v>39465</v>
      </c>
      <c r="C246" s="3" t="s">
        <v>900</v>
      </c>
      <c r="D246" s="3" t="s">
        <v>901</v>
      </c>
      <c r="E246" s="31">
        <f>2599.74704/1000</f>
        <v>2.59974704</v>
      </c>
      <c r="F246" s="54"/>
      <c r="I246" s="88"/>
    </row>
    <row r="247" spans="1:5" ht="12.75">
      <c r="A247" s="35"/>
      <c r="B247" s="35"/>
      <c r="C247" s="35"/>
      <c r="D247" s="35" t="s">
        <v>138</v>
      </c>
      <c r="E247" s="34">
        <f>SUM(E219:E246)</f>
        <v>830.7368162900001</v>
      </c>
    </row>
    <row r="248" spans="1:5" ht="36" customHeight="1">
      <c r="A248" s="24"/>
      <c r="B248" s="25"/>
      <c r="C248" s="26"/>
      <c r="D248" s="24"/>
      <c r="E248" s="27"/>
    </row>
    <row r="249" spans="1:5" ht="12.75" customHeight="1">
      <c r="A249" s="12" t="s">
        <v>139</v>
      </c>
      <c r="B249" s="43"/>
      <c r="C249" s="43"/>
      <c r="D249" s="44"/>
      <c r="E249" s="44"/>
    </row>
    <row r="250" spans="1:10" ht="36" customHeight="1">
      <c r="A250" s="1" t="s">
        <v>4</v>
      </c>
      <c r="B250" s="28" t="s">
        <v>5</v>
      </c>
      <c r="C250" s="28" t="s">
        <v>6</v>
      </c>
      <c r="D250" s="28" t="s">
        <v>7</v>
      </c>
      <c r="E250" s="28" t="s">
        <v>898</v>
      </c>
      <c r="F250"/>
      <c r="G250"/>
      <c r="H250"/>
      <c r="I250" s="82"/>
      <c r="J250"/>
    </row>
    <row r="251" spans="1:5" ht="12.75" customHeight="1">
      <c r="A251" s="2" t="s">
        <v>1034</v>
      </c>
      <c r="B251" s="32">
        <v>39443</v>
      </c>
      <c r="C251" s="2" t="s">
        <v>900</v>
      </c>
      <c r="D251" s="2" t="s">
        <v>1900</v>
      </c>
      <c r="E251" s="30">
        <v>20.30256609</v>
      </c>
    </row>
    <row r="252" spans="1:5" ht="12.75" customHeight="1">
      <c r="A252" s="3" t="s">
        <v>1035</v>
      </c>
      <c r="B252" s="33">
        <v>39385</v>
      </c>
      <c r="C252" s="3" t="s">
        <v>900</v>
      </c>
      <c r="D252" s="3" t="s">
        <v>901</v>
      </c>
      <c r="E252" s="31">
        <v>15.6610675</v>
      </c>
    </row>
    <row r="253" spans="1:5" ht="12.75" customHeight="1">
      <c r="A253" s="2" t="s">
        <v>1036</v>
      </c>
      <c r="B253" s="32">
        <v>39385</v>
      </c>
      <c r="C253" s="2" t="s">
        <v>900</v>
      </c>
      <c r="D253" s="2" t="s">
        <v>901</v>
      </c>
      <c r="E253" s="30">
        <v>2.13560011</v>
      </c>
    </row>
    <row r="254" spans="1:5" ht="12.75" customHeight="1">
      <c r="A254" s="3" t="s">
        <v>1037</v>
      </c>
      <c r="B254" s="33">
        <v>39379</v>
      </c>
      <c r="C254" s="3" t="s">
        <v>900</v>
      </c>
      <c r="D254" s="3" t="s">
        <v>901</v>
      </c>
      <c r="E254" s="31">
        <v>10.2874869</v>
      </c>
    </row>
    <row r="255" spans="1:5" ht="12.75" customHeight="1">
      <c r="A255" s="2" t="s">
        <v>1038</v>
      </c>
      <c r="B255" s="32">
        <v>39379</v>
      </c>
      <c r="C255" s="2" t="s">
        <v>900</v>
      </c>
      <c r="D255" s="2" t="s">
        <v>901</v>
      </c>
      <c r="E255" s="30">
        <v>2.5718717200000003</v>
      </c>
    </row>
    <row r="256" spans="1:5" ht="12.75" customHeight="1">
      <c r="A256" s="3" t="s">
        <v>1039</v>
      </c>
      <c r="B256" s="33">
        <v>39357</v>
      </c>
      <c r="C256" s="3" t="s">
        <v>900</v>
      </c>
      <c r="D256" s="3" t="s">
        <v>901</v>
      </c>
      <c r="E256" s="31">
        <v>86.44047552</v>
      </c>
    </row>
    <row r="257" spans="1:5" ht="12.75" customHeight="1">
      <c r="A257" s="2" t="s">
        <v>1040</v>
      </c>
      <c r="B257" s="32">
        <v>39350</v>
      </c>
      <c r="C257" s="2" t="s">
        <v>900</v>
      </c>
      <c r="D257" s="2" t="s">
        <v>1900</v>
      </c>
      <c r="E257" s="30">
        <v>34.91272286</v>
      </c>
    </row>
    <row r="258" spans="1:5" ht="12.75" customHeight="1">
      <c r="A258" s="3" t="s">
        <v>1041</v>
      </c>
      <c r="B258" s="33">
        <v>39338</v>
      </c>
      <c r="C258" s="3" t="s">
        <v>900</v>
      </c>
      <c r="D258" s="3" t="s">
        <v>901</v>
      </c>
      <c r="E258" s="31">
        <v>45.570075579999994</v>
      </c>
    </row>
    <row r="259" spans="1:5" ht="12.75" customHeight="1">
      <c r="A259" s="2" t="s">
        <v>1042</v>
      </c>
      <c r="B259" s="32">
        <v>39338</v>
      </c>
      <c r="C259" s="2" t="s">
        <v>900</v>
      </c>
      <c r="D259" s="2" t="s">
        <v>901</v>
      </c>
      <c r="E259" s="30">
        <v>5.06334176</v>
      </c>
    </row>
    <row r="260" spans="1:5" ht="12.75" customHeight="1">
      <c r="A260" s="3" t="s">
        <v>1043</v>
      </c>
      <c r="B260" s="33">
        <v>39314</v>
      </c>
      <c r="C260" s="3" t="s">
        <v>900</v>
      </c>
      <c r="D260" s="3" t="s">
        <v>901</v>
      </c>
      <c r="E260" s="31">
        <v>24.983435280000002</v>
      </c>
    </row>
    <row r="261" spans="1:5" ht="12.75" customHeight="1">
      <c r="A261" s="2" t="s">
        <v>1044</v>
      </c>
      <c r="B261" s="32">
        <v>39302</v>
      </c>
      <c r="C261" s="2" t="s">
        <v>900</v>
      </c>
      <c r="D261" s="2" t="s">
        <v>901</v>
      </c>
      <c r="E261" s="30">
        <v>20.2665535</v>
      </c>
    </row>
    <row r="262" spans="1:5" ht="12.75" customHeight="1">
      <c r="A262" s="3" t="s">
        <v>1045</v>
      </c>
      <c r="B262" s="33">
        <v>39302</v>
      </c>
      <c r="C262" s="3" t="s">
        <v>900</v>
      </c>
      <c r="D262" s="3" t="s">
        <v>901</v>
      </c>
      <c r="E262" s="31">
        <v>2.27713864</v>
      </c>
    </row>
    <row r="263" spans="1:5" ht="12.75" customHeight="1">
      <c r="A263" s="2" t="s">
        <v>1046</v>
      </c>
      <c r="B263" s="32">
        <v>39301</v>
      </c>
      <c r="C263" s="2" t="s">
        <v>900</v>
      </c>
      <c r="D263" s="2" t="s">
        <v>1047</v>
      </c>
      <c r="E263" s="30">
        <v>40</v>
      </c>
    </row>
    <row r="264" spans="1:5" ht="12.75" customHeight="1">
      <c r="A264" s="3" t="s">
        <v>1048</v>
      </c>
      <c r="B264" s="33">
        <v>39293</v>
      </c>
      <c r="C264" s="3" t="s">
        <v>900</v>
      </c>
      <c r="D264" s="3" t="s">
        <v>1900</v>
      </c>
      <c r="E264" s="31">
        <v>21.90621528</v>
      </c>
    </row>
    <row r="265" spans="1:5" ht="12.75" customHeight="1">
      <c r="A265" s="2" t="s">
        <v>1049</v>
      </c>
      <c r="B265" s="32">
        <v>39293</v>
      </c>
      <c r="C265" s="2" t="s">
        <v>900</v>
      </c>
      <c r="D265" s="2" t="s">
        <v>1900</v>
      </c>
      <c r="E265" s="30">
        <v>4.92310624</v>
      </c>
    </row>
    <row r="266" spans="1:5" ht="12.75" customHeight="1">
      <c r="A266" s="3" t="s">
        <v>1050</v>
      </c>
      <c r="B266" s="33">
        <v>39261</v>
      </c>
      <c r="C266" s="3" t="s">
        <v>900</v>
      </c>
      <c r="D266" s="3" t="s">
        <v>1901</v>
      </c>
      <c r="E266" s="31">
        <v>10.6272</v>
      </c>
    </row>
    <row r="267" spans="1:5" ht="12.75" customHeight="1">
      <c r="A267" s="2" t="s">
        <v>1051</v>
      </c>
      <c r="B267" s="32">
        <v>39252</v>
      </c>
      <c r="C267" s="2" t="s">
        <v>900</v>
      </c>
      <c r="D267" s="2" t="s">
        <v>1899</v>
      </c>
      <c r="E267" s="30">
        <v>5.42582875</v>
      </c>
    </row>
    <row r="268" spans="1:5" ht="12.75" customHeight="1">
      <c r="A268" s="3" t="s">
        <v>1052</v>
      </c>
      <c r="B268" s="33">
        <v>39252</v>
      </c>
      <c r="C268" s="3" t="s">
        <v>900</v>
      </c>
      <c r="D268" s="3" t="s">
        <v>1899</v>
      </c>
      <c r="E268" s="31">
        <v>6</v>
      </c>
    </row>
    <row r="269" spans="1:5" ht="12.75" customHeight="1">
      <c r="A269" s="2" t="s">
        <v>1053</v>
      </c>
      <c r="B269" s="32">
        <v>39233</v>
      </c>
      <c r="C269" s="2" t="s">
        <v>900</v>
      </c>
      <c r="D269" s="2" t="s">
        <v>901</v>
      </c>
      <c r="E269" s="30">
        <v>22.95858388</v>
      </c>
    </row>
    <row r="270" spans="1:5" ht="12.75" customHeight="1">
      <c r="A270" s="3" t="s">
        <v>1054</v>
      </c>
      <c r="B270" s="33">
        <v>39233</v>
      </c>
      <c r="C270" s="3" t="s">
        <v>900</v>
      </c>
      <c r="D270" s="3" t="s">
        <v>901</v>
      </c>
      <c r="E270" s="31">
        <v>2.57961616</v>
      </c>
    </row>
    <row r="271" spans="1:5" ht="12.75" customHeight="1">
      <c r="A271" s="2" t="s">
        <v>1055</v>
      </c>
      <c r="B271" s="32">
        <v>39230</v>
      </c>
      <c r="C271" s="2" t="s">
        <v>900</v>
      </c>
      <c r="D271" s="2" t="s">
        <v>1047</v>
      </c>
      <c r="E271" s="30">
        <v>99.6</v>
      </c>
    </row>
    <row r="272" spans="1:5" ht="12.75" customHeight="1">
      <c r="A272" s="3" t="s">
        <v>1056</v>
      </c>
      <c r="B272" s="33">
        <v>39227</v>
      </c>
      <c r="C272" s="3" t="s">
        <v>900</v>
      </c>
      <c r="D272" s="3" t="s">
        <v>901</v>
      </c>
      <c r="E272" s="31">
        <v>9.61298325</v>
      </c>
    </row>
    <row r="273" spans="1:5" ht="12.75" customHeight="1">
      <c r="A273" s="2" t="s">
        <v>1057</v>
      </c>
      <c r="B273" s="32">
        <v>39192</v>
      </c>
      <c r="C273" s="2" t="s">
        <v>900</v>
      </c>
      <c r="D273" s="2" t="s">
        <v>901</v>
      </c>
      <c r="E273" s="30">
        <v>8.662630199999999</v>
      </c>
    </row>
    <row r="274" spans="1:5" ht="12.75" customHeight="1">
      <c r="A274" s="3" t="s">
        <v>1058</v>
      </c>
      <c r="B274" s="33">
        <v>39192</v>
      </c>
      <c r="C274" s="3" t="s">
        <v>900</v>
      </c>
      <c r="D274" s="3" t="s">
        <v>901</v>
      </c>
      <c r="E274" s="31">
        <v>0.97332924</v>
      </c>
    </row>
    <row r="275" spans="1:5" ht="12.75" customHeight="1">
      <c r="A275" s="2" t="s">
        <v>1059</v>
      </c>
      <c r="B275" s="32">
        <v>39192</v>
      </c>
      <c r="C275" s="2" t="s">
        <v>900</v>
      </c>
      <c r="D275" s="2" t="s">
        <v>1060</v>
      </c>
      <c r="E275" s="30">
        <v>100.2</v>
      </c>
    </row>
    <row r="276" spans="1:5" ht="12.75" customHeight="1">
      <c r="A276" s="3" t="s">
        <v>1061</v>
      </c>
      <c r="B276" s="33">
        <v>39168</v>
      </c>
      <c r="C276" s="3" t="s">
        <v>900</v>
      </c>
      <c r="D276" s="3" t="s">
        <v>1899</v>
      </c>
      <c r="E276" s="31">
        <v>5.190543870000001</v>
      </c>
    </row>
    <row r="277" spans="1:5" ht="12.75" customHeight="1">
      <c r="A277" s="2" t="s">
        <v>1062</v>
      </c>
      <c r="B277" s="32">
        <v>39168</v>
      </c>
      <c r="C277" s="2" t="s">
        <v>900</v>
      </c>
      <c r="D277" s="2" t="s">
        <v>1899</v>
      </c>
      <c r="E277" s="30">
        <v>14.56976832</v>
      </c>
    </row>
    <row r="278" spans="1:5" ht="12.75" customHeight="1">
      <c r="A278" s="3" t="s">
        <v>1063</v>
      </c>
      <c r="B278" s="33">
        <v>39164</v>
      </c>
      <c r="C278" s="3" t="s">
        <v>900</v>
      </c>
      <c r="D278" s="3" t="s">
        <v>901</v>
      </c>
      <c r="E278" s="31">
        <v>65.00000088</v>
      </c>
    </row>
    <row r="279" spans="1:5" ht="12.75" customHeight="1">
      <c r="A279" s="2" t="s">
        <v>1064</v>
      </c>
      <c r="B279" s="32">
        <v>39164</v>
      </c>
      <c r="C279" s="2" t="s">
        <v>900</v>
      </c>
      <c r="D279" s="2" t="s">
        <v>978</v>
      </c>
      <c r="E279" s="30">
        <v>2.424</v>
      </c>
    </row>
    <row r="280" spans="1:5" ht="12.75" customHeight="1">
      <c r="A280" s="3" t="s">
        <v>1065</v>
      </c>
      <c r="B280" s="33">
        <v>39157</v>
      </c>
      <c r="C280" s="3" t="s">
        <v>900</v>
      </c>
      <c r="D280" s="3" t="s">
        <v>901</v>
      </c>
      <c r="E280" s="31">
        <v>28.291427220000003</v>
      </c>
    </row>
    <row r="281" spans="1:5" ht="12.75" customHeight="1">
      <c r="A281" s="2" t="s">
        <v>1066</v>
      </c>
      <c r="B281" s="32">
        <v>39157</v>
      </c>
      <c r="C281" s="2" t="s">
        <v>900</v>
      </c>
      <c r="D281" s="2" t="s">
        <v>901</v>
      </c>
      <c r="E281" s="30">
        <v>3.93727373</v>
      </c>
    </row>
    <row r="282" spans="1:5" ht="12.75" customHeight="1">
      <c r="A282" s="3" t="s">
        <v>1067</v>
      </c>
      <c r="B282" s="33">
        <v>39157</v>
      </c>
      <c r="C282" s="3" t="s">
        <v>900</v>
      </c>
      <c r="D282" s="3" t="s">
        <v>901</v>
      </c>
      <c r="E282" s="31">
        <v>6.43569738</v>
      </c>
    </row>
    <row r="283" spans="1:5" ht="12.75" customHeight="1">
      <c r="A283" s="2" t="s">
        <v>1068</v>
      </c>
      <c r="B283" s="32">
        <v>39157</v>
      </c>
      <c r="C283" s="2" t="s">
        <v>900</v>
      </c>
      <c r="D283" s="2" t="s">
        <v>901</v>
      </c>
      <c r="E283" s="30">
        <v>0.72311208</v>
      </c>
    </row>
    <row r="284" spans="1:5" ht="12.75" customHeight="1">
      <c r="A284" s="3" t="s">
        <v>1069</v>
      </c>
      <c r="B284" s="33">
        <v>39147</v>
      </c>
      <c r="C284" s="3" t="s">
        <v>900</v>
      </c>
      <c r="D284" s="3" t="s">
        <v>1899</v>
      </c>
      <c r="E284" s="31">
        <v>30.7</v>
      </c>
    </row>
    <row r="285" spans="1:5" ht="12.75" customHeight="1">
      <c r="A285" s="2" t="s">
        <v>1070</v>
      </c>
      <c r="B285" s="32">
        <v>39146</v>
      </c>
      <c r="C285" s="2" t="s">
        <v>900</v>
      </c>
      <c r="D285" s="2" t="s">
        <v>901</v>
      </c>
      <c r="E285" s="30">
        <v>8.22393378</v>
      </c>
    </row>
    <row r="286" spans="1:5" ht="12.75" customHeight="1">
      <c r="A286" s="3" t="s">
        <v>1071</v>
      </c>
      <c r="B286" s="33">
        <v>39142</v>
      </c>
      <c r="C286" s="3" t="s">
        <v>900</v>
      </c>
      <c r="D286" s="3" t="s">
        <v>1072</v>
      </c>
      <c r="E286" s="31">
        <v>60</v>
      </c>
    </row>
    <row r="287" spans="1:5" ht="12.75" customHeight="1">
      <c r="A287" s="2" t="s">
        <v>1073</v>
      </c>
      <c r="B287" s="32">
        <v>39127</v>
      </c>
      <c r="C287" s="2" t="s">
        <v>900</v>
      </c>
      <c r="D287" s="2" t="s">
        <v>1896</v>
      </c>
      <c r="E287" s="30">
        <v>11.707656479999999</v>
      </c>
    </row>
    <row r="288" spans="1:5" ht="12.75" customHeight="1">
      <c r="A288" s="3" t="s">
        <v>1074</v>
      </c>
      <c r="B288" s="33">
        <v>39105</v>
      </c>
      <c r="C288" s="3" t="s">
        <v>900</v>
      </c>
      <c r="D288" s="3" t="s">
        <v>1896</v>
      </c>
      <c r="E288" s="31">
        <v>18.90601587</v>
      </c>
    </row>
    <row r="289" spans="1:5" ht="12.75">
      <c r="A289" s="2" t="s">
        <v>1075</v>
      </c>
      <c r="B289" s="32">
        <v>39087</v>
      </c>
      <c r="C289" s="2" t="s">
        <v>900</v>
      </c>
      <c r="D289" s="2" t="s">
        <v>1896</v>
      </c>
      <c r="E289" s="30">
        <v>0.46238709</v>
      </c>
    </row>
    <row r="290" spans="1:5" ht="12.75">
      <c r="A290" s="3" t="s">
        <v>1076</v>
      </c>
      <c r="B290" s="33">
        <v>39085</v>
      </c>
      <c r="C290" s="3" t="s">
        <v>900</v>
      </c>
      <c r="D290" s="3" t="s">
        <v>1896</v>
      </c>
      <c r="E290" s="31">
        <v>7.7847290000000005</v>
      </c>
    </row>
    <row r="291" spans="1:5" ht="12.75">
      <c r="A291" s="35"/>
      <c r="B291" s="35"/>
      <c r="C291" s="35"/>
      <c r="D291" s="35" t="s">
        <v>280</v>
      </c>
      <c r="E291" s="34">
        <f>SUM(E251:E290)</f>
        <v>868.2983741600001</v>
      </c>
    </row>
    <row r="292" spans="1:4" ht="12.75">
      <c r="A292" s="22"/>
      <c r="B292" s="22"/>
      <c r="C292" s="22"/>
      <c r="D292" s="22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937007874015748" footer="0.1968503937007874"/>
  <pageSetup horizontalDpi="600" verticalDpi="600" orientation="portrait" paperSize="9" scale="74" r:id="rId2"/>
  <rowBreaks count="4" manualBreakCount="4">
    <brk id="63" max="4" man="1"/>
    <brk id="124" max="4" man="1"/>
    <brk id="178" max="4" man="1"/>
    <brk id="292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6"/>
  <sheetViews>
    <sheetView showGridLines="0" zoomScaleSheetLayoutView="50" zoomScalePageLayoutView="0" workbookViewId="0" topLeftCell="A4">
      <selection activeCell="A8" sqref="A8"/>
    </sheetView>
  </sheetViews>
  <sheetFormatPr defaultColWidth="9.140625" defaultRowHeight="12.75"/>
  <cols>
    <col min="1" max="1" width="17.57421875" style="13" customWidth="1"/>
    <col min="2" max="2" width="18.8515625" style="13" customWidth="1"/>
    <col min="3" max="3" width="20.00390625" style="13" customWidth="1"/>
    <col min="4" max="4" width="44.00390625" style="13" customWidth="1"/>
    <col min="5" max="5" width="12.00390625" style="13" customWidth="1"/>
    <col min="6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281</v>
      </c>
      <c r="B5" s="29"/>
      <c r="C5" s="29"/>
      <c r="D5" s="29"/>
      <c r="E5" s="29"/>
    </row>
    <row r="6" spans="1:5" s="69" customFormat="1" ht="17.25" customHeight="1">
      <c r="A6" s="117" t="s">
        <v>897</v>
      </c>
      <c r="B6" s="117"/>
      <c r="C6" s="117"/>
      <c r="D6" s="117"/>
      <c r="E6" s="117"/>
    </row>
    <row r="7" spans="1:5" s="66" customFormat="1" ht="17.25" customHeight="1">
      <c r="A7" s="116"/>
      <c r="B7" s="116"/>
      <c r="C7" s="116"/>
      <c r="D7" s="116"/>
      <c r="E7" s="116"/>
    </row>
    <row r="8" spans="1:5" s="66" customFormat="1" ht="17.25" customHeight="1">
      <c r="A8" s="113"/>
      <c r="B8" s="113"/>
      <c r="C8" s="113"/>
      <c r="D8" s="113"/>
      <c r="E8" s="113"/>
    </row>
    <row r="9" spans="1:5" ht="24.75">
      <c r="A9" s="12" t="s">
        <v>2378</v>
      </c>
      <c r="B9" s="10"/>
      <c r="C9" s="10"/>
      <c r="D9" s="11"/>
      <c r="E9" s="11"/>
    </row>
    <row r="10" spans="1:5" ht="36" customHeight="1">
      <c r="A10" s="1" t="s">
        <v>282</v>
      </c>
      <c r="B10" s="28" t="s">
        <v>283</v>
      </c>
      <c r="C10" s="28" t="s">
        <v>6</v>
      </c>
      <c r="D10" s="28" t="s">
        <v>7</v>
      </c>
      <c r="E10" s="28" t="s">
        <v>284</v>
      </c>
    </row>
    <row r="11" spans="1:5" ht="12.75" customHeight="1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2382</v>
      </c>
      <c r="E12" s="34">
        <f>SUM(E11)</f>
        <v>0</v>
      </c>
    </row>
    <row r="13" spans="1:5" ht="19.5" customHeight="1">
      <c r="A13" s="20"/>
      <c r="B13" s="18"/>
      <c r="C13" s="17"/>
      <c r="D13" s="17"/>
      <c r="E13" s="19"/>
    </row>
    <row r="14" spans="1:5" ht="24.75">
      <c r="A14" s="12" t="s">
        <v>1986</v>
      </c>
      <c r="B14" s="10"/>
      <c r="C14" s="10"/>
      <c r="D14" s="11"/>
      <c r="E14" s="11"/>
    </row>
    <row r="15" spans="1:5" ht="36" customHeight="1">
      <c r="A15" s="1" t="s">
        <v>282</v>
      </c>
      <c r="B15" s="28" t="s">
        <v>283</v>
      </c>
      <c r="C15" s="28" t="s">
        <v>6</v>
      </c>
      <c r="D15" s="28" t="s">
        <v>7</v>
      </c>
      <c r="E15" s="28" t="s">
        <v>284</v>
      </c>
    </row>
    <row r="16" spans="1:5" ht="12.75" customHeight="1">
      <c r="A16" s="2"/>
      <c r="B16" s="32"/>
      <c r="C16" s="2"/>
      <c r="D16" s="2"/>
      <c r="E16" s="30"/>
    </row>
    <row r="17" spans="1:5" ht="12.75">
      <c r="A17" s="35"/>
      <c r="B17" s="35"/>
      <c r="C17" s="35"/>
      <c r="D17" s="35" t="s">
        <v>1987</v>
      </c>
      <c r="E17" s="34">
        <f>SUM(E6:E16)</f>
        <v>0</v>
      </c>
    </row>
    <row r="18" spans="1:5" ht="19.5" customHeight="1">
      <c r="A18" s="20"/>
      <c r="B18" s="18"/>
      <c r="C18" s="17"/>
      <c r="D18" s="17"/>
      <c r="E18" s="19"/>
    </row>
    <row r="19" spans="1:5" ht="24.75">
      <c r="A19" s="12" t="s">
        <v>3</v>
      </c>
      <c r="B19" s="10"/>
      <c r="C19" s="10"/>
      <c r="D19" s="11"/>
      <c r="E19" s="11"/>
    </row>
    <row r="20" spans="1:5" ht="36" customHeight="1">
      <c r="A20" s="1" t="s">
        <v>282</v>
      </c>
      <c r="B20" s="28" t="s">
        <v>283</v>
      </c>
      <c r="C20" s="28" t="s">
        <v>6</v>
      </c>
      <c r="D20" s="28" t="s">
        <v>7</v>
      </c>
      <c r="E20" s="28" t="s">
        <v>284</v>
      </c>
    </row>
    <row r="21" spans="1:5" ht="12.75" customHeight="1">
      <c r="A21" s="2"/>
      <c r="B21" s="32">
        <v>40877</v>
      </c>
      <c r="C21" s="2" t="s">
        <v>900</v>
      </c>
      <c r="D21" s="2" t="s">
        <v>1082</v>
      </c>
      <c r="E21" s="30">
        <v>20.332635760000002</v>
      </c>
    </row>
    <row r="22" spans="1:5" ht="12.75" customHeight="1">
      <c r="A22" s="3"/>
      <c r="B22" s="33">
        <v>40673</v>
      </c>
      <c r="C22" s="3" t="s">
        <v>900</v>
      </c>
      <c r="D22" s="3" t="s">
        <v>961</v>
      </c>
      <c r="E22" s="31">
        <v>3.88595164</v>
      </c>
    </row>
    <row r="23" spans="1:5" ht="12.75" customHeight="1">
      <c r="A23" s="2"/>
      <c r="B23" s="32">
        <v>40603</v>
      </c>
      <c r="C23" s="2" t="s">
        <v>900</v>
      </c>
      <c r="D23" s="2" t="s">
        <v>932</v>
      </c>
      <c r="E23" s="30">
        <v>28.64926945</v>
      </c>
    </row>
    <row r="24" spans="1:5" ht="12.75" customHeight="1">
      <c r="A24" s="3"/>
      <c r="B24" s="33">
        <v>40575</v>
      </c>
      <c r="C24" s="3" t="s">
        <v>900</v>
      </c>
      <c r="D24" s="3" t="s">
        <v>1081</v>
      </c>
      <c r="E24" s="31">
        <v>147.13868658</v>
      </c>
    </row>
    <row r="25" spans="1:5" ht="12.75" customHeight="1">
      <c r="A25" s="2"/>
      <c r="B25" s="32">
        <v>40575</v>
      </c>
      <c r="C25" s="2" t="s">
        <v>900</v>
      </c>
      <c r="D25" s="2" t="s">
        <v>932</v>
      </c>
      <c r="E25" s="30">
        <v>1.57054796</v>
      </c>
    </row>
    <row r="26" spans="1:5" ht="12.75" customHeight="1">
      <c r="A26" s="3"/>
      <c r="B26" s="33">
        <v>40575</v>
      </c>
      <c r="C26" s="3" t="s">
        <v>900</v>
      </c>
      <c r="D26" s="3" t="s">
        <v>932</v>
      </c>
      <c r="E26" s="31">
        <v>74.04893678</v>
      </c>
    </row>
    <row r="27" spans="1:5" ht="12.75">
      <c r="A27" s="35"/>
      <c r="B27" s="35"/>
      <c r="C27" s="35"/>
      <c r="D27" s="35" t="s">
        <v>9</v>
      </c>
      <c r="E27" s="34">
        <f>SUM(E21:E26)</f>
        <v>275.62602817000004</v>
      </c>
    </row>
    <row r="29" spans="1:12" s="52" customFormat="1" ht="24.75" customHeight="1">
      <c r="A29" s="12" t="s">
        <v>10</v>
      </c>
      <c r="B29" s="43"/>
      <c r="C29" s="43"/>
      <c r="D29" s="44"/>
      <c r="E29" s="44"/>
      <c r="F29" s="46"/>
      <c r="G29" s="53"/>
      <c r="H29" s="47"/>
      <c r="I29" s="48"/>
      <c r="J29" s="49"/>
      <c r="K29" s="50"/>
      <c r="L29" s="51"/>
    </row>
    <row r="30" spans="1:5" ht="36" customHeight="1">
      <c r="A30" s="1" t="s">
        <v>282</v>
      </c>
      <c r="B30" s="28" t="s">
        <v>283</v>
      </c>
      <c r="C30" s="28" t="s">
        <v>6</v>
      </c>
      <c r="D30" s="28" t="s">
        <v>7</v>
      </c>
      <c r="E30" s="28" t="s">
        <v>284</v>
      </c>
    </row>
    <row r="31" spans="1:5" ht="12.75" customHeight="1">
      <c r="A31" s="2"/>
      <c r="B31" s="32">
        <v>40359</v>
      </c>
      <c r="C31" s="2" t="s">
        <v>900</v>
      </c>
      <c r="D31" s="2" t="s">
        <v>1082</v>
      </c>
      <c r="E31" s="30">
        <v>10.0256034</v>
      </c>
    </row>
    <row r="32" spans="1:5" ht="12.75" customHeight="1">
      <c r="A32" s="3"/>
      <c r="B32" s="33">
        <v>40315</v>
      </c>
      <c r="C32" s="3" t="s">
        <v>900</v>
      </c>
      <c r="D32" s="3" t="s">
        <v>1082</v>
      </c>
      <c r="E32" s="31">
        <v>6.55440828</v>
      </c>
    </row>
    <row r="33" spans="1:5" ht="12.75" customHeight="1">
      <c r="A33" s="2"/>
      <c r="B33" s="32">
        <v>40305</v>
      </c>
      <c r="C33" s="2" t="s">
        <v>900</v>
      </c>
      <c r="D33" s="2" t="s">
        <v>901</v>
      </c>
      <c r="E33" s="30">
        <v>16.80219632</v>
      </c>
    </row>
    <row r="34" spans="1:5" ht="12.75" customHeight="1">
      <c r="A34" s="3"/>
      <c r="B34" s="33">
        <v>40267</v>
      </c>
      <c r="C34" s="3" t="s">
        <v>900</v>
      </c>
      <c r="D34" s="3" t="s">
        <v>932</v>
      </c>
      <c r="E34" s="31">
        <v>20</v>
      </c>
    </row>
    <row r="35" spans="1:5" ht="12.75" customHeight="1">
      <c r="A35" s="2"/>
      <c r="B35" s="32">
        <v>40238</v>
      </c>
      <c r="C35" s="2" t="s">
        <v>900</v>
      </c>
      <c r="D35" s="2" t="s">
        <v>969</v>
      </c>
      <c r="E35" s="30">
        <v>10</v>
      </c>
    </row>
    <row r="36" spans="1:5" ht="12.75" customHeight="1">
      <c r="A36" s="3"/>
      <c r="B36" s="33">
        <v>40227</v>
      </c>
      <c r="C36" s="3" t="s">
        <v>900</v>
      </c>
      <c r="D36" s="3" t="s">
        <v>1002</v>
      </c>
      <c r="E36" s="31">
        <v>12.77160876</v>
      </c>
    </row>
    <row r="37" spans="1:5" ht="12.75" customHeight="1">
      <c r="A37" s="2"/>
      <c r="B37" s="32">
        <v>40227</v>
      </c>
      <c r="C37" s="2" t="s">
        <v>900</v>
      </c>
      <c r="D37" s="2" t="s">
        <v>932</v>
      </c>
      <c r="E37" s="30">
        <v>25.08167563</v>
      </c>
    </row>
    <row r="38" spans="1:5" ht="12.75" customHeight="1">
      <c r="A38" s="3"/>
      <c r="B38" s="33">
        <v>40220</v>
      </c>
      <c r="C38" s="3" t="s">
        <v>900</v>
      </c>
      <c r="D38" s="3" t="s">
        <v>1002</v>
      </c>
      <c r="E38" s="31">
        <v>16.02646166</v>
      </c>
    </row>
    <row r="39" spans="1:5" ht="12.75" customHeight="1">
      <c r="A39" s="2"/>
      <c r="B39" s="32">
        <v>40214</v>
      </c>
      <c r="C39" s="2" t="s">
        <v>900</v>
      </c>
      <c r="D39" s="2" t="s">
        <v>1002</v>
      </c>
      <c r="E39" s="30">
        <v>8.71653241</v>
      </c>
    </row>
    <row r="40" spans="1:5" ht="12.75" customHeight="1">
      <c r="A40" s="3"/>
      <c r="B40" s="33">
        <v>40193</v>
      </c>
      <c r="C40" s="3" t="s">
        <v>900</v>
      </c>
      <c r="D40" s="3" t="s">
        <v>932</v>
      </c>
      <c r="E40" s="31">
        <v>24</v>
      </c>
    </row>
    <row r="41" spans="1:5" ht="12.75">
      <c r="A41" s="35"/>
      <c r="B41" s="35"/>
      <c r="C41" s="35"/>
      <c r="D41" s="35" t="s">
        <v>62</v>
      </c>
      <c r="E41" s="34">
        <f>SUM(E31:E40)</f>
        <v>149.97848646</v>
      </c>
    </row>
    <row r="42" spans="1:5" ht="12.75">
      <c r="A42" s="17"/>
      <c r="B42" s="18"/>
      <c r="C42" s="17"/>
      <c r="D42" s="17"/>
      <c r="E42" s="42"/>
    </row>
    <row r="43" spans="1:12" s="52" customFormat="1" ht="24.75" customHeight="1">
      <c r="A43" s="12" t="s">
        <v>63</v>
      </c>
      <c r="B43" s="43"/>
      <c r="C43" s="43"/>
      <c r="D43" s="44"/>
      <c r="E43" s="44"/>
      <c r="F43" s="46"/>
      <c r="G43" s="53"/>
      <c r="H43" s="47"/>
      <c r="I43" s="48"/>
      <c r="J43" s="49"/>
      <c r="K43" s="50"/>
      <c r="L43" s="51"/>
    </row>
    <row r="44" spans="1:5" ht="36" customHeight="1">
      <c r="A44" s="1" t="s">
        <v>282</v>
      </c>
      <c r="B44" s="28" t="s">
        <v>283</v>
      </c>
      <c r="C44" s="28" t="s">
        <v>6</v>
      </c>
      <c r="D44" s="28" t="s">
        <v>7</v>
      </c>
      <c r="E44" s="28" t="s">
        <v>284</v>
      </c>
    </row>
    <row r="45" spans="1:5" ht="12.75" customHeight="1">
      <c r="A45" s="2"/>
      <c r="B45" s="32">
        <v>40176</v>
      </c>
      <c r="C45" s="2" t="s">
        <v>900</v>
      </c>
      <c r="D45" s="2" t="s">
        <v>1077</v>
      </c>
      <c r="E45" s="30">
        <v>58</v>
      </c>
    </row>
    <row r="46" spans="1:5" ht="12.75" customHeight="1">
      <c r="A46" s="3"/>
      <c r="B46" s="33">
        <v>40140</v>
      </c>
      <c r="C46" s="3" t="s">
        <v>900</v>
      </c>
      <c r="D46" s="3" t="s">
        <v>1899</v>
      </c>
      <c r="E46" s="31">
        <v>18.44126683</v>
      </c>
    </row>
    <row r="47" spans="1:5" ht="12.75" customHeight="1">
      <c r="A47" s="2"/>
      <c r="B47" s="32">
        <v>40140</v>
      </c>
      <c r="C47" s="2" t="s">
        <v>900</v>
      </c>
      <c r="D47" s="2" t="s">
        <v>1899</v>
      </c>
      <c r="E47" s="30">
        <v>11.41761341</v>
      </c>
    </row>
    <row r="48" spans="1:5" ht="12.75" customHeight="1">
      <c r="A48" s="3"/>
      <c r="B48" s="33">
        <v>40130</v>
      </c>
      <c r="C48" s="3" t="s">
        <v>900</v>
      </c>
      <c r="D48" s="3" t="s">
        <v>1899</v>
      </c>
      <c r="E48" s="31">
        <v>40</v>
      </c>
    </row>
    <row r="49" spans="1:5" ht="12.75" customHeight="1">
      <c r="A49" s="2"/>
      <c r="B49" s="32">
        <v>39987</v>
      </c>
      <c r="C49" s="2" t="s">
        <v>900</v>
      </c>
      <c r="D49" s="2" t="s">
        <v>932</v>
      </c>
      <c r="E49" s="30">
        <v>100</v>
      </c>
    </row>
    <row r="50" spans="1:5" ht="12.75" customHeight="1">
      <c r="A50" s="3"/>
      <c r="B50" s="33">
        <v>39972</v>
      </c>
      <c r="C50" s="3" t="s">
        <v>900</v>
      </c>
      <c r="D50" s="3" t="s">
        <v>1899</v>
      </c>
      <c r="E50" s="31">
        <v>16.79854683</v>
      </c>
    </row>
    <row r="51" spans="1:5" ht="12.75" customHeight="1">
      <c r="A51" s="2"/>
      <c r="B51" s="32">
        <v>39972</v>
      </c>
      <c r="C51" s="2" t="s">
        <v>900</v>
      </c>
      <c r="D51" s="2" t="s">
        <v>1899</v>
      </c>
      <c r="E51" s="30">
        <v>24.2136036</v>
      </c>
    </row>
    <row r="52" spans="1:5" ht="12.75" customHeight="1">
      <c r="A52" s="3"/>
      <c r="B52" s="33">
        <v>39972</v>
      </c>
      <c r="C52" s="3" t="s">
        <v>900</v>
      </c>
      <c r="D52" s="3" t="s">
        <v>1899</v>
      </c>
      <c r="E52" s="31">
        <v>18.26382572</v>
      </c>
    </row>
    <row r="53" spans="1:5" ht="12.75" customHeight="1">
      <c r="A53" s="2"/>
      <c r="B53" s="32">
        <v>39972</v>
      </c>
      <c r="C53" s="2" t="s">
        <v>900</v>
      </c>
      <c r="D53" s="2" t="s">
        <v>1899</v>
      </c>
      <c r="E53" s="30">
        <v>31.57581832</v>
      </c>
    </row>
    <row r="54" spans="1:5" ht="12.75" customHeight="1">
      <c r="A54" s="3"/>
      <c r="B54" s="33">
        <v>39937</v>
      </c>
      <c r="C54" s="3" t="s">
        <v>900</v>
      </c>
      <c r="D54" s="3" t="s">
        <v>901</v>
      </c>
      <c r="E54" s="31">
        <v>140</v>
      </c>
    </row>
    <row r="55" spans="1:5" ht="12.75" customHeight="1">
      <c r="A55" s="2"/>
      <c r="B55" s="32">
        <v>39923</v>
      </c>
      <c r="C55" s="2" t="s">
        <v>900</v>
      </c>
      <c r="D55" s="2" t="s">
        <v>1899</v>
      </c>
      <c r="E55" s="30">
        <v>23.20201063</v>
      </c>
    </row>
    <row r="56" spans="1:5" ht="12.75" customHeight="1">
      <c r="A56" s="3"/>
      <c r="B56" s="33">
        <v>39923</v>
      </c>
      <c r="C56" s="3" t="s">
        <v>900</v>
      </c>
      <c r="D56" s="3" t="s">
        <v>1899</v>
      </c>
      <c r="E56" s="31">
        <v>5.81870118</v>
      </c>
    </row>
    <row r="57" spans="1:5" ht="12.75" customHeight="1">
      <c r="A57" s="2"/>
      <c r="B57" s="32">
        <v>39923</v>
      </c>
      <c r="C57" s="2" t="s">
        <v>900</v>
      </c>
      <c r="D57" s="2" t="s">
        <v>1899</v>
      </c>
      <c r="E57" s="30">
        <v>54.44293894</v>
      </c>
    </row>
    <row r="58" spans="1:5" ht="12.75" customHeight="1">
      <c r="A58" s="3"/>
      <c r="B58" s="33">
        <v>39923</v>
      </c>
      <c r="C58" s="3" t="s">
        <v>900</v>
      </c>
      <c r="D58" s="3" t="s">
        <v>1899</v>
      </c>
      <c r="E58" s="31">
        <v>8.71938491</v>
      </c>
    </row>
    <row r="59" spans="1:5" ht="12.75" customHeight="1">
      <c r="A59" s="2"/>
      <c r="B59" s="32">
        <v>39923</v>
      </c>
      <c r="C59" s="2" t="s">
        <v>900</v>
      </c>
      <c r="D59" s="2" t="s">
        <v>1899</v>
      </c>
      <c r="E59" s="30">
        <v>6.78638838</v>
      </c>
    </row>
    <row r="60" spans="1:5" ht="12.75" customHeight="1">
      <c r="A60" s="3"/>
      <c r="B60" s="33">
        <v>39923</v>
      </c>
      <c r="C60" s="3" t="s">
        <v>900</v>
      </c>
      <c r="D60" s="3" t="s">
        <v>1899</v>
      </c>
      <c r="E60" s="31">
        <v>9.99112107</v>
      </c>
    </row>
    <row r="61" spans="1:5" ht="12.75" customHeight="1">
      <c r="A61" s="2"/>
      <c r="B61" s="32">
        <v>39923</v>
      </c>
      <c r="C61" s="2" t="s">
        <v>900</v>
      </c>
      <c r="D61" s="2" t="s">
        <v>932</v>
      </c>
      <c r="E61" s="30">
        <v>20</v>
      </c>
    </row>
    <row r="62" spans="1:5" ht="12.75" customHeight="1">
      <c r="A62" s="3"/>
      <c r="B62" s="33">
        <v>39911</v>
      </c>
      <c r="C62" s="3" t="s">
        <v>900</v>
      </c>
      <c r="D62" s="3" t="s">
        <v>969</v>
      </c>
      <c r="E62" s="31">
        <v>22.99992564</v>
      </c>
    </row>
    <row r="63" spans="1:5" ht="12.75" customHeight="1">
      <c r="A63" s="2"/>
      <c r="B63" s="32">
        <v>39895</v>
      </c>
      <c r="C63" s="2" t="s">
        <v>900</v>
      </c>
      <c r="D63" s="2" t="s">
        <v>1899</v>
      </c>
      <c r="E63" s="30">
        <v>7.95295003</v>
      </c>
    </row>
    <row r="64" spans="1:5" ht="12.75" customHeight="1">
      <c r="A64" s="3"/>
      <c r="B64" s="33">
        <v>39895</v>
      </c>
      <c r="C64" s="3" t="s">
        <v>900</v>
      </c>
      <c r="D64" s="3" t="s">
        <v>1899</v>
      </c>
      <c r="E64" s="31">
        <v>27.40526761</v>
      </c>
    </row>
    <row r="65" spans="1:5" ht="12.75" customHeight="1">
      <c r="A65" s="2"/>
      <c r="B65" s="32">
        <v>39895</v>
      </c>
      <c r="C65" s="2" t="s">
        <v>900</v>
      </c>
      <c r="D65" s="2" t="s">
        <v>1899</v>
      </c>
      <c r="E65" s="30">
        <v>12.741573769999999</v>
      </c>
    </row>
    <row r="66" spans="1:5" ht="12.75" customHeight="1">
      <c r="A66" s="3"/>
      <c r="B66" s="33">
        <v>39895</v>
      </c>
      <c r="C66" s="3" t="s">
        <v>900</v>
      </c>
      <c r="D66" s="3" t="s">
        <v>1899</v>
      </c>
      <c r="E66" s="31">
        <v>9.697690949999998</v>
      </c>
    </row>
    <row r="67" spans="1:5" ht="12.75" customHeight="1">
      <c r="A67" s="2"/>
      <c r="B67" s="32">
        <v>39895</v>
      </c>
      <c r="C67" s="2" t="s">
        <v>900</v>
      </c>
      <c r="D67" s="2" t="s">
        <v>1899</v>
      </c>
      <c r="E67" s="30">
        <v>14.2466416</v>
      </c>
    </row>
    <row r="68" spans="1:5" ht="12.75" customHeight="1">
      <c r="A68" s="3"/>
      <c r="B68" s="33">
        <v>39895</v>
      </c>
      <c r="C68" s="3" t="s">
        <v>900</v>
      </c>
      <c r="D68" s="3" t="s">
        <v>1899</v>
      </c>
      <c r="E68" s="31">
        <v>5.58534331</v>
      </c>
    </row>
    <row r="69" spans="1:5" ht="12.75" customHeight="1">
      <c r="A69" s="2"/>
      <c r="B69" s="32">
        <v>39895</v>
      </c>
      <c r="C69" s="2" t="s">
        <v>900</v>
      </c>
      <c r="D69" s="2" t="s">
        <v>1899</v>
      </c>
      <c r="E69" s="30">
        <v>21.331130100000003</v>
      </c>
    </row>
    <row r="70" spans="1:5" ht="12.75" customHeight="1">
      <c r="A70" s="3"/>
      <c r="B70" s="33">
        <v>39895</v>
      </c>
      <c r="C70" s="3" t="s">
        <v>900</v>
      </c>
      <c r="D70" s="3" t="s">
        <v>1899</v>
      </c>
      <c r="E70" s="31">
        <v>42.21012972</v>
      </c>
    </row>
    <row r="71" spans="1:5" ht="12.75" customHeight="1">
      <c r="A71" s="2"/>
      <c r="B71" s="32">
        <v>39891</v>
      </c>
      <c r="C71" s="2" t="s">
        <v>900</v>
      </c>
      <c r="D71" s="2" t="s">
        <v>1902</v>
      </c>
      <c r="E71" s="30">
        <v>8.44702488</v>
      </c>
    </row>
    <row r="72" spans="1:5" ht="12.75" customHeight="1">
      <c r="A72" s="3"/>
      <c r="B72" s="33">
        <v>39884</v>
      </c>
      <c r="C72" s="3" t="s">
        <v>900</v>
      </c>
      <c r="D72" s="3" t="s">
        <v>1084</v>
      </c>
      <c r="E72" s="31">
        <v>23.5</v>
      </c>
    </row>
    <row r="73" spans="1:5" ht="12.75" customHeight="1">
      <c r="A73" s="2"/>
      <c r="B73" s="32">
        <v>39857</v>
      </c>
      <c r="C73" s="2" t="s">
        <v>900</v>
      </c>
      <c r="D73" s="2" t="s">
        <v>1899</v>
      </c>
      <c r="E73" s="30">
        <v>107.67986888</v>
      </c>
    </row>
    <row r="74" spans="1:5" ht="12.75" customHeight="1">
      <c r="A74" s="3"/>
      <c r="B74" s="33">
        <v>39857</v>
      </c>
      <c r="C74" s="3" t="s">
        <v>900</v>
      </c>
      <c r="D74" s="3" t="s">
        <v>1899</v>
      </c>
      <c r="E74" s="31">
        <v>7.6762948</v>
      </c>
    </row>
    <row r="75" spans="1:5" ht="12.75" customHeight="1">
      <c r="A75" s="2"/>
      <c r="B75" s="32">
        <v>39835</v>
      </c>
      <c r="C75" s="2" t="s">
        <v>900</v>
      </c>
      <c r="D75" s="2" t="s">
        <v>1899</v>
      </c>
      <c r="E75" s="30">
        <v>40</v>
      </c>
    </row>
    <row r="76" spans="1:5" ht="12.75" customHeight="1">
      <c r="A76" s="3"/>
      <c r="B76" s="33">
        <v>39834</v>
      </c>
      <c r="C76" s="3" t="s">
        <v>900</v>
      </c>
      <c r="D76" s="3" t="s">
        <v>1899</v>
      </c>
      <c r="E76" s="31">
        <v>16.53404805</v>
      </c>
    </row>
    <row r="77" spans="1:5" ht="12.75" customHeight="1">
      <c r="A77" s="2"/>
      <c r="B77" s="32">
        <v>39834</v>
      </c>
      <c r="C77" s="2" t="s">
        <v>900</v>
      </c>
      <c r="D77" s="2" t="s">
        <v>1899</v>
      </c>
      <c r="E77" s="30">
        <v>10.35407819</v>
      </c>
    </row>
    <row r="78" spans="1:5" ht="12.75" customHeight="1">
      <c r="A78" s="3"/>
      <c r="B78" s="33">
        <v>39834</v>
      </c>
      <c r="C78" s="3" t="s">
        <v>900</v>
      </c>
      <c r="D78" s="3" t="s">
        <v>1899</v>
      </c>
      <c r="E78" s="31">
        <v>60.06060971</v>
      </c>
    </row>
    <row r="79" spans="1:5" ht="12.75" customHeight="1">
      <c r="A79" s="2"/>
      <c r="B79" s="32">
        <v>39834</v>
      </c>
      <c r="C79" s="2" t="s">
        <v>900</v>
      </c>
      <c r="D79" s="2" t="s">
        <v>1899</v>
      </c>
      <c r="E79" s="30">
        <v>10.54991103</v>
      </c>
    </row>
    <row r="80" spans="1:5" ht="12.75" customHeight="1">
      <c r="A80" s="3"/>
      <c r="B80" s="33">
        <v>39829</v>
      </c>
      <c r="C80" s="3" t="s">
        <v>900</v>
      </c>
      <c r="D80" s="3" t="s">
        <v>901</v>
      </c>
      <c r="E80" s="31">
        <v>17.25932444</v>
      </c>
    </row>
    <row r="81" spans="1:5" ht="12.75">
      <c r="A81" s="35"/>
      <c r="B81" s="35"/>
      <c r="C81" s="35"/>
      <c r="D81" s="35" t="s">
        <v>111</v>
      </c>
      <c r="E81" s="34">
        <f>SUM(E45:E80)</f>
        <v>1053.9030325299998</v>
      </c>
    </row>
    <row r="82" spans="1:5" ht="12.75">
      <c r="A82" s="17"/>
      <c r="C82" s="17"/>
      <c r="D82" s="17"/>
      <c r="E82" s="42"/>
    </row>
    <row r="83" spans="1:12" s="52" customFormat="1" ht="24.75" customHeight="1">
      <c r="A83" s="12" t="s">
        <v>112</v>
      </c>
      <c r="B83" s="43"/>
      <c r="C83" s="43"/>
      <c r="D83" s="44"/>
      <c r="E83" s="44"/>
      <c r="F83" s="46"/>
      <c r="G83" s="53"/>
      <c r="H83" s="47"/>
      <c r="I83" s="48"/>
      <c r="J83" s="49"/>
      <c r="K83" s="50"/>
      <c r="L83" s="51"/>
    </row>
    <row r="84" spans="1:5" ht="36" customHeight="1">
      <c r="A84" s="1" t="s">
        <v>282</v>
      </c>
      <c r="B84" s="28" t="s">
        <v>283</v>
      </c>
      <c r="C84" s="28" t="s">
        <v>6</v>
      </c>
      <c r="D84" s="28" t="s">
        <v>7</v>
      </c>
      <c r="E84" s="28" t="s">
        <v>284</v>
      </c>
    </row>
    <row r="85" spans="1:5" ht="12.75" customHeight="1">
      <c r="A85" s="2"/>
      <c r="B85" s="32">
        <v>39800</v>
      </c>
      <c r="C85" s="2" t="s">
        <v>900</v>
      </c>
      <c r="D85" s="2" t="s">
        <v>1082</v>
      </c>
      <c r="E85" s="30">
        <v>70.01118873</v>
      </c>
    </row>
    <row r="86" spans="1:5" ht="12.75" customHeight="1">
      <c r="A86" s="3"/>
      <c r="B86" s="33">
        <v>39799</v>
      </c>
      <c r="C86" s="3" t="s">
        <v>900</v>
      </c>
      <c r="D86" s="3" t="s">
        <v>901</v>
      </c>
      <c r="E86" s="31">
        <v>47.2</v>
      </c>
    </row>
    <row r="87" spans="1:5" ht="12.75" customHeight="1">
      <c r="A87" s="2"/>
      <c r="B87" s="32">
        <v>39794</v>
      </c>
      <c r="C87" s="2" t="s">
        <v>900</v>
      </c>
      <c r="D87" s="2" t="s">
        <v>1082</v>
      </c>
      <c r="E87" s="30">
        <v>150</v>
      </c>
    </row>
    <row r="88" spans="1:5" ht="12.75" customHeight="1">
      <c r="A88" s="3"/>
      <c r="B88" s="33">
        <v>39792</v>
      </c>
      <c r="C88" s="3" t="s">
        <v>900</v>
      </c>
      <c r="D88" s="3" t="s">
        <v>997</v>
      </c>
      <c r="E88" s="31">
        <v>46</v>
      </c>
    </row>
    <row r="89" spans="1:5" ht="12.75" customHeight="1">
      <c r="A89" s="2"/>
      <c r="B89" s="32">
        <v>39765</v>
      </c>
      <c r="C89" s="2" t="s">
        <v>900</v>
      </c>
      <c r="D89" s="2" t="s">
        <v>932</v>
      </c>
      <c r="E89" s="30">
        <v>15.86377519</v>
      </c>
    </row>
    <row r="90" spans="1:5" ht="12.75" customHeight="1">
      <c r="A90" s="3"/>
      <c r="B90" s="33">
        <v>39762</v>
      </c>
      <c r="C90" s="3" t="s">
        <v>900</v>
      </c>
      <c r="D90" s="3" t="s">
        <v>1082</v>
      </c>
      <c r="E90" s="31">
        <v>100</v>
      </c>
    </row>
    <row r="91" spans="1:5" ht="12.75" customHeight="1">
      <c r="A91" s="2"/>
      <c r="B91" s="32">
        <v>39762</v>
      </c>
      <c r="C91" s="2" t="s">
        <v>900</v>
      </c>
      <c r="D91" s="2" t="s">
        <v>1082</v>
      </c>
      <c r="E91" s="30">
        <v>150</v>
      </c>
    </row>
    <row r="92" spans="1:5" ht="12.75" customHeight="1">
      <c r="A92" s="3"/>
      <c r="B92" s="33">
        <v>39762</v>
      </c>
      <c r="C92" s="3" t="s">
        <v>900</v>
      </c>
      <c r="D92" s="3" t="s">
        <v>1082</v>
      </c>
      <c r="E92" s="31">
        <v>250</v>
      </c>
    </row>
    <row r="93" spans="1:5" ht="12.75" customHeight="1">
      <c r="A93" s="2"/>
      <c r="B93" s="32">
        <v>39749</v>
      </c>
      <c r="C93" s="2" t="s">
        <v>900</v>
      </c>
      <c r="D93" s="2" t="s">
        <v>901</v>
      </c>
      <c r="E93" s="30">
        <v>27</v>
      </c>
    </row>
    <row r="94" spans="1:5" ht="12.75" customHeight="1">
      <c r="A94" s="3"/>
      <c r="B94" s="33">
        <v>39724</v>
      </c>
      <c r="C94" s="3" t="s">
        <v>900</v>
      </c>
      <c r="D94" s="3" t="s">
        <v>932</v>
      </c>
      <c r="E94" s="31">
        <v>30.22804731</v>
      </c>
    </row>
    <row r="95" spans="1:5" ht="12.75" customHeight="1">
      <c r="A95" s="2"/>
      <c r="B95" s="32">
        <v>39714</v>
      </c>
      <c r="C95" s="2" t="s">
        <v>900</v>
      </c>
      <c r="D95" s="2" t="s">
        <v>901</v>
      </c>
      <c r="E95" s="30">
        <v>21.2</v>
      </c>
    </row>
    <row r="96" spans="1:5" ht="12.75" customHeight="1">
      <c r="A96" s="3"/>
      <c r="B96" s="33">
        <v>39696</v>
      </c>
      <c r="C96" s="3" t="s">
        <v>900</v>
      </c>
      <c r="D96" s="3" t="s">
        <v>1082</v>
      </c>
      <c r="E96" s="31">
        <v>50</v>
      </c>
    </row>
    <row r="97" spans="1:5" ht="12.75" customHeight="1">
      <c r="A97" s="2"/>
      <c r="B97" s="32">
        <v>39688</v>
      </c>
      <c r="C97" s="2" t="s">
        <v>900</v>
      </c>
      <c r="D97" s="2" t="s">
        <v>1082</v>
      </c>
      <c r="E97" s="30">
        <v>29.39774763</v>
      </c>
    </row>
    <row r="98" spans="1:5" ht="12.75" customHeight="1">
      <c r="A98" s="3"/>
      <c r="B98" s="33">
        <v>39685</v>
      </c>
      <c r="C98" s="3" t="s">
        <v>900</v>
      </c>
      <c r="D98" s="3" t="s">
        <v>901</v>
      </c>
      <c r="E98" s="31">
        <v>36.75</v>
      </c>
    </row>
    <row r="99" spans="1:5" ht="12.75" customHeight="1">
      <c r="A99" s="2"/>
      <c r="B99" s="32">
        <v>39682</v>
      </c>
      <c r="C99" s="2" t="s">
        <v>900</v>
      </c>
      <c r="D99" s="2" t="s">
        <v>1082</v>
      </c>
      <c r="E99" s="30">
        <v>100</v>
      </c>
    </row>
    <row r="100" spans="1:5" ht="12.75" customHeight="1">
      <c r="A100" s="3"/>
      <c r="B100" s="33">
        <v>39682</v>
      </c>
      <c r="C100" s="3" t="s">
        <v>900</v>
      </c>
      <c r="D100" s="3" t="s">
        <v>1082</v>
      </c>
      <c r="E100" s="31">
        <v>100</v>
      </c>
    </row>
    <row r="101" spans="1:5" ht="12.75" customHeight="1">
      <c r="A101" s="2"/>
      <c r="B101" s="32">
        <v>39681</v>
      </c>
      <c r="C101" s="2" t="s">
        <v>900</v>
      </c>
      <c r="D101" s="2" t="s">
        <v>1082</v>
      </c>
      <c r="E101" s="30">
        <v>9.29136452</v>
      </c>
    </row>
    <row r="102" spans="1:5" ht="12.75" customHeight="1">
      <c r="A102" s="3"/>
      <c r="B102" s="33">
        <v>39678</v>
      </c>
      <c r="C102" s="3" t="s">
        <v>900</v>
      </c>
      <c r="D102" s="3" t="s">
        <v>932</v>
      </c>
      <c r="E102" s="31">
        <v>200</v>
      </c>
    </row>
    <row r="103" spans="1:5" ht="12.75" customHeight="1">
      <c r="A103" s="2"/>
      <c r="B103" s="32">
        <v>39673</v>
      </c>
      <c r="C103" s="2" t="s">
        <v>900</v>
      </c>
      <c r="D103" s="2" t="s">
        <v>1084</v>
      </c>
      <c r="E103" s="30">
        <v>80</v>
      </c>
    </row>
    <row r="104" spans="1:5" ht="12.75" customHeight="1">
      <c r="A104" s="3"/>
      <c r="B104" s="33">
        <v>39654</v>
      </c>
      <c r="C104" s="3" t="s">
        <v>900</v>
      </c>
      <c r="D104" s="3" t="s">
        <v>997</v>
      </c>
      <c r="E104" s="31">
        <v>42</v>
      </c>
    </row>
    <row r="105" spans="1:5" ht="12.75" customHeight="1">
      <c r="A105" s="2"/>
      <c r="B105" s="32">
        <v>39653</v>
      </c>
      <c r="C105" s="2" t="s">
        <v>900</v>
      </c>
      <c r="D105" s="2" t="s">
        <v>1082</v>
      </c>
      <c r="E105" s="30">
        <v>20.07617068</v>
      </c>
    </row>
    <row r="106" spans="1:5" ht="12.75" customHeight="1">
      <c r="A106" s="3"/>
      <c r="B106" s="33">
        <v>39653</v>
      </c>
      <c r="C106" s="3" t="s">
        <v>900</v>
      </c>
      <c r="D106" s="3" t="s">
        <v>1082</v>
      </c>
      <c r="E106" s="31">
        <v>30.0857028</v>
      </c>
    </row>
    <row r="107" spans="1:5" ht="12.75" customHeight="1">
      <c r="A107" s="2"/>
      <c r="B107" s="32">
        <v>39653</v>
      </c>
      <c r="C107" s="2" t="s">
        <v>900</v>
      </c>
      <c r="D107" s="2" t="s">
        <v>932</v>
      </c>
      <c r="E107" s="30">
        <v>200</v>
      </c>
    </row>
    <row r="108" spans="1:5" ht="12.75" customHeight="1">
      <c r="A108" s="3"/>
      <c r="B108" s="33">
        <v>39653</v>
      </c>
      <c r="C108" s="3" t="s">
        <v>900</v>
      </c>
      <c r="D108" s="3" t="s">
        <v>932</v>
      </c>
      <c r="E108" s="31">
        <v>20.89031699</v>
      </c>
    </row>
    <row r="109" spans="1:5" ht="12.75" customHeight="1">
      <c r="A109" s="2"/>
      <c r="B109" s="32">
        <v>39652</v>
      </c>
      <c r="C109" s="2" t="s">
        <v>900</v>
      </c>
      <c r="D109" s="2" t="s">
        <v>1082</v>
      </c>
      <c r="E109" s="30">
        <v>30.46913708</v>
      </c>
    </row>
    <row r="110" spans="1:5" ht="12.75" customHeight="1">
      <c r="A110" s="3"/>
      <c r="B110" s="33">
        <v>39652</v>
      </c>
      <c r="C110" s="3" t="s">
        <v>900</v>
      </c>
      <c r="D110" s="3" t="s">
        <v>1082</v>
      </c>
      <c r="E110" s="31">
        <v>54.53119304</v>
      </c>
    </row>
    <row r="111" spans="1:5" ht="12.75" customHeight="1">
      <c r="A111" s="2"/>
      <c r="B111" s="32">
        <v>39647</v>
      </c>
      <c r="C111" s="2" t="s">
        <v>900</v>
      </c>
      <c r="D111" s="2" t="s">
        <v>901</v>
      </c>
      <c r="E111" s="30">
        <v>10.2161402</v>
      </c>
    </row>
    <row r="112" spans="1:5" ht="12.75" customHeight="1">
      <c r="A112" s="3"/>
      <c r="B112" s="33">
        <v>39647</v>
      </c>
      <c r="C112" s="3" t="s">
        <v>900</v>
      </c>
      <c r="D112" s="3" t="s">
        <v>901</v>
      </c>
      <c r="E112" s="31">
        <v>4.61442684</v>
      </c>
    </row>
    <row r="113" spans="1:5" ht="12.75" customHeight="1">
      <c r="A113" s="2"/>
      <c r="B113" s="32">
        <v>39647</v>
      </c>
      <c r="C113" s="2" t="s">
        <v>900</v>
      </c>
      <c r="D113" s="2" t="s">
        <v>901</v>
      </c>
      <c r="E113" s="30">
        <v>5</v>
      </c>
    </row>
    <row r="114" spans="1:5" ht="12.75" customHeight="1">
      <c r="A114" s="3"/>
      <c r="B114" s="33">
        <v>39646</v>
      </c>
      <c r="C114" s="3" t="s">
        <v>900</v>
      </c>
      <c r="D114" s="3" t="s">
        <v>1078</v>
      </c>
      <c r="E114" s="31">
        <v>4.30190039</v>
      </c>
    </row>
    <row r="115" spans="1:5" ht="12.75" customHeight="1">
      <c r="A115" s="2"/>
      <c r="B115" s="32">
        <v>39646</v>
      </c>
      <c r="C115" s="2" t="s">
        <v>900</v>
      </c>
      <c r="D115" s="2" t="s">
        <v>1078</v>
      </c>
      <c r="E115" s="30">
        <v>26.42596025</v>
      </c>
    </row>
    <row r="116" spans="1:5" ht="12.75" customHeight="1">
      <c r="A116" s="3"/>
      <c r="B116" s="33">
        <v>39633</v>
      </c>
      <c r="C116" s="3" t="s">
        <v>900</v>
      </c>
      <c r="D116" s="3" t="s">
        <v>997</v>
      </c>
      <c r="E116" s="31">
        <v>81</v>
      </c>
    </row>
    <row r="117" spans="1:5" ht="12.75" customHeight="1">
      <c r="A117" s="2"/>
      <c r="B117" s="32">
        <v>39631</v>
      </c>
      <c r="C117" s="2" t="s">
        <v>900</v>
      </c>
      <c r="D117" s="2" t="s">
        <v>901</v>
      </c>
      <c r="E117" s="30">
        <v>288</v>
      </c>
    </row>
    <row r="118" spans="1:5" ht="12.75" customHeight="1">
      <c r="A118" s="3"/>
      <c r="B118" s="33">
        <v>39618</v>
      </c>
      <c r="C118" s="3" t="s">
        <v>900</v>
      </c>
      <c r="D118" s="3" t="s">
        <v>997</v>
      </c>
      <c r="E118" s="31">
        <v>46</v>
      </c>
    </row>
    <row r="119" spans="1:5" ht="12.75" customHeight="1">
      <c r="A119" s="2"/>
      <c r="B119" s="32">
        <v>39617</v>
      </c>
      <c r="C119" s="2" t="s">
        <v>900</v>
      </c>
      <c r="D119" s="2" t="s">
        <v>1082</v>
      </c>
      <c r="E119" s="30">
        <v>179.87019276</v>
      </c>
    </row>
    <row r="120" spans="1:5" ht="12.75" customHeight="1">
      <c r="A120" s="3"/>
      <c r="B120" s="33">
        <v>39594</v>
      </c>
      <c r="C120" s="3" t="s">
        <v>900</v>
      </c>
      <c r="D120" s="3" t="s">
        <v>901</v>
      </c>
      <c r="E120" s="31">
        <v>10.24572033</v>
      </c>
    </row>
    <row r="121" spans="1:5" ht="12.75" customHeight="1">
      <c r="A121" s="2"/>
      <c r="B121" s="32">
        <v>39591</v>
      </c>
      <c r="C121" s="2" t="s">
        <v>900</v>
      </c>
      <c r="D121" s="2" t="s">
        <v>1082</v>
      </c>
      <c r="E121" s="30">
        <v>222.89791458</v>
      </c>
    </row>
    <row r="122" spans="1:5" ht="12.75" customHeight="1">
      <c r="A122" s="3"/>
      <c r="B122" s="33">
        <v>39591</v>
      </c>
      <c r="C122" s="3" t="s">
        <v>900</v>
      </c>
      <c r="D122" s="3" t="s">
        <v>1082</v>
      </c>
      <c r="E122" s="31">
        <v>27.52901873</v>
      </c>
    </row>
    <row r="123" spans="1:5" ht="12.75" customHeight="1">
      <c r="A123" s="2"/>
      <c r="B123" s="32">
        <v>39582</v>
      </c>
      <c r="C123" s="2" t="s">
        <v>900</v>
      </c>
      <c r="D123" s="2" t="s">
        <v>1079</v>
      </c>
      <c r="E123" s="30">
        <v>1.18460236</v>
      </c>
    </row>
    <row r="124" spans="1:5" ht="12.75" customHeight="1">
      <c r="A124" s="3"/>
      <c r="B124" s="33">
        <v>39582</v>
      </c>
      <c r="C124" s="3" t="s">
        <v>900</v>
      </c>
      <c r="D124" s="3" t="s">
        <v>1079</v>
      </c>
      <c r="E124" s="31">
        <v>10.66142124</v>
      </c>
    </row>
    <row r="125" spans="1:5" ht="12.75" customHeight="1">
      <c r="A125" s="2"/>
      <c r="B125" s="32">
        <v>39582</v>
      </c>
      <c r="C125" s="2" t="s">
        <v>900</v>
      </c>
      <c r="D125" s="2" t="s">
        <v>1079</v>
      </c>
      <c r="E125" s="30">
        <v>1.18460236</v>
      </c>
    </row>
    <row r="126" spans="1:5" ht="12.75" customHeight="1">
      <c r="A126" s="3"/>
      <c r="B126" s="33">
        <v>39580</v>
      </c>
      <c r="C126" s="3" t="s">
        <v>900</v>
      </c>
      <c r="D126" s="3" t="s">
        <v>1082</v>
      </c>
      <c r="E126" s="31">
        <v>18.11025328</v>
      </c>
    </row>
    <row r="127" spans="1:5" ht="12.75" customHeight="1">
      <c r="A127" s="2"/>
      <c r="B127" s="32">
        <v>39563</v>
      </c>
      <c r="C127" s="2" t="s">
        <v>900</v>
      </c>
      <c r="D127" s="2" t="s">
        <v>901</v>
      </c>
      <c r="E127" s="30">
        <v>27</v>
      </c>
    </row>
    <row r="128" spans="1:5" ht="12.75" customHeight="1">
      <c r="A128" s="3"/>
      <c r="B128" s="33">
        <v>39553</v>
      </c>
      <c r="C128" s="3" t="s">
        <v>900</v>
      </c>
      <c r="D128" s="3" t="s">
        <v>1082</v>
      </c>
      <c r="E128" s="31">
        <v>13.27348549</v>
      </c>
    </row>
    <row r="129" spans="1:5" ht="12.75" customHeight="1">
      <c r="A129" s="2"/>
      <c r="B129" s="32">
        <v>39553</v>
      </c>
      <c r="C129" s="2" t="s">
        <v>900</v>
      </c>
      <c r="D129" s="2" t="s">
        <v>1082</v>
      </c>
      <c r="E129" s="30">
        <v>46.1796521</v>
      </c>
    </row>
    <row r="130" spans="1:5" ht="12.75" customHeight="1">
      <c r="A130" s="3"/>
      <c r="B130" s="33">
        <v>39548</v>
      </c>
      <c r="C130" s="3" t="s">
        <v>900</v>
      </c>
      <c r="D130" s="3" t="s">
        <v>1082</v>
      </c>
      <c r="E130" s="31">
        <v>7.8802124</v>
      </c>
    </row>
    <row r="131" spans="1:5" ht="12.75" customHeight="1">
      <c r="A131" s="2"/>
      <c r="B131" s="32">
        <v>39527</v>
      </c>
      <c r="C131" s="2" t="s">
        <v>900</v>
      </c>
      <c r="D131" s="2" t="s">
        <v>1080</v>
      </c>
      <c r="E131" s="30">
        <v>13.00297201</v>
      </c>
    </row>
    <row r="132" spans="1:5" ht="12.75" customHeight="1">
      <c r="A132" s="3"/>
      <c r="B132" s="33">
        <v>39527</v>
      </c>
      <c r="C132" s="3" t="s">
        <v>900</v>
      </c>
      <c r="D132" s="3" t="s">
        <v>1080</v>
      </c>
      <c r="E132" s="31">
        <v>247.05646814</v>
      </c>
    </row>
    <row r="133" spans="1:5" ht="12.75" customHeight="1">
      <c r="A133" s="2"/>
      <c r="B133" s="32">
        <v>39514</v>
      </c>
      <c r="C133" s="2" t="s">
        <v>900</v>
      </c>
      <c r="D133" s="2" t="s">
        <v>1082</v>
      </c>
      <c r="E133" s="30">
        <v>69.18451874</v>
      </c>
    </row>
    <row r="134" spans="1:5" ht="12.75" customHeight="1">
      <c r="A134" s="3"/>
      <c r="B134" s="33">
        <v>39513</v>
      </c>
      <c r="C134" s="3" t="s">
        <v>900</v>
      </c>
      <c r="D134" s="3" t="s">
        <v>1082</v>
      </c>
      <c r="E134" s="31">
        <v>469.86513878</v>
      </c>
    </row>
    <row r="135" spans="1:5" ht="12.75" customHeight="1">
      <c r="A135" s="2"/>
      <c r="B135" s="32">
        <v>39511</v>
      </c>
      <c r="C135" s="2" t="s">
        <v>900</v>
      </c>
      <c r="D135" s="2" t="s">
        <v>1079</v>
      </c>
      <c r="E135" s="30">
        <v>25.59891723</v>
      </c>
    </row>
    <row r="136" spans="1:5" ht="12.75" customHeight="1">
      <c r="A136" s="3"/>
      <c r="B136" s="33">
        <v>39499</v>
      </c>
      <c r="C136" s="3" t="s">
        <v>900</v>
      </c>
      <c r="D136" s="3" t="s">
        <v>1082</v>
      </c>
      <c r="E136" s="31">
        <v>150.00000015</v>
      </c>
    </row>
    <row r="137" spans="1:5" ht="12.75" customHeight="1">
      <c r="A137" s="2"/>
      <c r="B137" s="32">
        <v>39498</v>
      </c>
      <c r="C137" s="2" t="s">
        <v>900</v>
      </c>
      <c r="D137" s="2" t="s">
        <v>1079</v>
      </c>
      <c r="E137" s="30">
        <v>10.26712315</v>
      </c>
    </row>
    <row r="138" spans="1:5" ht="12.75" customHeight="1">
      <c r="A138" s="3"/>
      <c r="B138" s="33">
        <v>39498</v>
      </c>
      <c r="C138" s="3" t="s">
        <v>900</v>
      </c>
      <c r="D138" s="3" t="s">
        <v>1079</v>
      </c>
      <c r="E138" s="31">
        <v>18.69353</v>
      </c>
    </row>
    <row r="139" spans="1:5" ht="12.75" customHeight="1">
      <c r="A139" s="2"/>
      <c r="B139" s="32">
        <v>39496</v>
      </c>
      <c r="C139" s="2" t="s">
        <v>900</v>
      </c>
      <c r="D139" s="2" t="s">
        <v>1079</v>
      </c>
      <c r="E139" s="30">
        <v>10</v>
      </c>
    </row>
    <row r="140" spans="1:5" ht="12.75" customHeight="1">
      <c r="A140" s="3"/>
      <c r="B140" s="33">
        <v>39491</v>
      </c>
      <c r="C140" s="3" t="s">
        <v>900</v>
      </c>
      <c r="D140" s="3" t="s">
        <v>1082</v>
      </c>
      <c r="E140" s="31">
        <v>4.56259844</v>
      </c>
    </row>
    <row r="141" spans="1:5" ht="12.75" customHeight="1">
      <c r="A141" s="2"/>
      <c r="B141" s="32">
        <v>39491</v>
      </c>
      <c r="C141" s="2" t="s">
        <v>900</v>
      </c>
      <c r="D141" s="2" t="s">
        <v>1082</v>
      </c>
      <c r="E141" s="30">
        <v>18.2767626</v>
      </c>
    </row>
    <row r="142" spans="1:5" ht="12.75">
      <c r="A142" s="35"/>
      <c r="B142" s="35"/>
      <c r="C142" s="35"/>
      <c r="D142" s="35" t="s">
        <v>138</v>
      </c>
      <c r="E142" s="34">
        <f>SUM(E85:E141)</f>
        <v>3979.0781765200004</v>
      </c>
    </row>
    <row r="144" spans="1:12" s="52" customFormat="1" ht="24.75" customHeight="1">
      <c r="A144" s="12" t="s">
        <v>139</v>
      </c>
      <c r="B144" s="43"/>
      <c r="C144" s="43"/>
      <c r="D144" s="44"/>
      <c r="E144" s="44"/>
      <c r="F144" s="46"/>
      <c r="G144" s="53"/>
      <c r="H144" s="47"/>
      <c r="I144" s="48"/>
      <c r="J144" s="49"/>
      <c r="K144" s="50"/>
      <c r="L144" s="51"/>
    </row>
    <row r="145" spans="1:5" ht="36" customHeight="1">
      <c r="A145" s="1" t="s">
        <v>282</v>
      </c>
      <c r="B145" s="28" t="s">
        <v>283</v>
      </c>
      <c r="C145" s="28" t="s">
        <v>6</v>
      </c>
      <c r="D145" s="28" t="s">
        <v>7</v>
      </c>
      <c r="E145" s="28" t="s">
        <v>284</v>
      </c>
    </row>
    <row r="146" spans="1:5" ht="12.75" customHeight="1">
      <c r="A146" s="2"/>
      <c r="B146" s="32">
        <v>39444</v>
      </c>
      <c r="C146" s="2" t="s">
        <v>900</v>
      </c>
      <c r="D146" s="2" t="s">
        <v>1084</v>
      </c>
      <c r="E146" s="30">
        <v>48.39776807</v>
      </c>
    </row>
    <row r="147" spans="1:5" ht="12.75" customHeight="1">
      <c r="A147" s="3"/>
      <c r="B147" s="33">
        <v>39442</v>
      </c>
      <c r="C147" s="3" t="s">
        <v>900</v>
      </c>
      <c r="D147" s="3" t="s">
        <v>1079</v>
      </c>
      <c r="E147" s="31">
        <v>4.23600201</v>
      </c>
    </row>
    <row r="148" spans="1:5" ht="12.75" customHeight="1">
      <c r="A148" s="2"/>
      <c r="B148" s="32">
        <v>39437</v>
      </c>
      <c r="C148" s="2" t="s">
        <v>900</v>
      </c>
      <c r="D148" s="2" t="s">
        <v>901</v>
      </c>
      <c r="E148" s="30">
        <v>23.2087336</v>
      </c>
    </row>
    <row r="149" spans="1:5" ht="12.75" customHeight="1">
      <c r="A149" s="3"/>
      <c r="B149" s="33">
        <v>39437</v>
      </c>
      <c r="C149" s="3" t="s">
        <v>900</v>
      </c>
      <c r="D149" s="3" t="s">
        <v>901</v>
      </c>
      <c r="E149" s="31">
        <v>18.1905195999999</v>
      </c>
    </row>
    <row r="150" spans="1:5" ht="12.75" customHeight="1">
      <c r="A150" s="2"/>
      <c r="B150" s="32">
        <v>39437</v>
      </c>
      <c r="C150" s="2" t="s">
        <v>900</v>
      </c>
      <c r="D150" s="2" t="s">
        <v>901</v>
      </c>
      <c r="E150" s="30">
        <v>17.810281</v>
      </c>
    </row>
    <row r="151" spans="1:5" ht="12.75" customHeight="1">
      <c r="A151" s="3"/>
      <c r="B151" s="33">
        <v>39437</v>
      </c>
      <c r="C151" s="3" t="s">
        <v>900</v>
      </c>
      <c r="D151" s="3" t="s">
        <v>901</v>
      </c>
      <c r="E151" s="31">
        <v>17.4547426</v>
      </c>
    </row>
    <row r="152" spans="1:5" ht="12.75" customHeight="1">
      <c r="A152" s="2"/>
      <c r="B152" s="32">
        <v>39437</v>
      </c>
      <c r="C152" s="2" t="s">
        <v>900</v>
      </c>
      <c r="D152" s="2" t="s">
        <v>901</v>
      </c>
      <c r="E152" s="30">
        <v>12.751941</v>
      </c>
    </row>
    <row r="153" spans="1:5" ht="12.75" customHeight="1">
      <c r="A153" s="3"/>
      <c r="B153" s="33">
        <v>39435</v>
      </c>
      <c r="C153" s="3" t="s">
        <v>900</v>
      </c>
      <c r="D153" s="3" t="s">
        <v>1899</v>
      </c>
      <c r="E153" s="31">
        <v>41.74357229</v>
      </c>
    </row>
    <row r="154" spans="1:5" ht="12.75" customHeight="1">
      <c r="A154" s="2"/>
      <c r="B154" s="32">
        <v>39428</v>
      </c>
      <c r="C154" s="2" t="s">
        <v>900</v>
      </c>
      <c r="D154" s="2" t="s">
        <v>1079</v>
      </c>
      <c r="E154" s="30">
        <v>5.595332</v>
      </c>
    </row>
    <row r="155" spans="1:5" ht="12.75" customHeight="1">
      <c r="A155" s="3"/>
      <c r="B155" s="33">
        <v>39427</v>
      </c>
      <c r="C155" s="3" t="s">
        <v>900</v>
      </c>
      <c r="D155" s="3" t="s">
        <v>1899</v>
      </c>
      <c r="E155" s="31">
        <v>13.74520714</v>
      </c>
    </row>
    <row r="156" spans="1:5" ht="12.75" customHeight="1">
      <c r="A156" s="2"/>
      <c r="B156" s="32">
        <v>39427</v>
      </c>
      <c r="C156" s="2" t="s">
        <v>900</v>
      </c>
      <c r="D156" s="2" t="s">
        <v>1899</v>
      </c>
      <c r="E156" s="30">
        <v>93.66654885</v>
      </c>
    </row>
    <row r="157" spans="1:5" ht="12.75" customHeight="1">
      <c r="A157" s="3"/>
      <c r="B157" s="33">
        <v>39374</v>
      </c>
      <c r="C157" s="3" t="s">
        <v>900</v>
      </c>
      <c r="D157" s="3" t="s">
        <v>1079</v>
      </c>
      <c r="E157" s="31">
        <v>10.90643858</v>
      </c>
    </row>
    <row r="158" spans="1:5" ht="12.75" customHeight="1">
      <c r="A158" s="2"/>
      <c r="B158" s="32">
        <v>39366</v>
      </c>
      <c r="C158" s="2" t="s">
        <v>900</v>
      </c>
      <c r="D158" s="2" t="s">
        <v>1899</v>
      </c>
      <c r="E158" s="30">
        <v>157.96643234</v>
      </c>
    </row>
    <row r="159" spans="1:5" ht="12.75" customHeight="1">
      <c r="A159" s="3"/>
      <c r="B159" s="33">
        <v>39350</v>
      </c>
      <c r="C159" s="3" t="s">
        <v>900</v>
      </c>
      <c r="D159" s="3" t="s">
        <v>997</v>
      </c>
      <c r="E159" s="31">
        <v>19.2617661</v>
      </c>
    </row>
    <row r="160" spans="1:5" ht="12.75" customHeight="1">
      <c r="A160" s="2"/>
      <c r="B160" s="32">
        <v>39339</v>
      </c>
      <c r="C160" s="2" t="s">
        <v>900</v>
      </c>
      <c r="D160" s="2" t="s">
        <v>1897</v>
      </c>
      <c r="E160" s="30">
        <v>9</v>
      </c>
    </row>
    <row r="161" spans="1:5" ht="12.75" customHeight="1">
      <c r="A161" s="3"/>
      <c r="B161" s="33">
        <v>39339</v>
      </c>
      <c r="C161" s="3" t="s">
        <v>900</v>
      </c>
      <c r="D161" s="3" t="s">
        <v>1896</v>
      </c>
      <c r="E161" s="31">
        <v>5.5</v>
      </c>
    </row>
    <row r="162" spans="1:5" ht="12.75" customHeight="1">
      <c r="A162" s="2"/>
      <c r="B162" s="32">
        <v>39336</v>
      </c>
      <c r="C162" s="2" t="s">
        <v>900</v>
      </c>
      <c r="D162" s="2" t="s">
        <v>1899</v>
      </c>
      <c r="E162" s="30">
        <v>23</v>
      </c>
    </row>
    <row r="163" spans="1:5" ht="12.75" customHeight="1">
      <c r="A163" s="3"/>
      <c r="B163" s="33">
        <v>39300</v>
      </c>
      <c r="C163" s="3" t="s">
        <v>900</v>
      </c>
      <c r="D163" s="3" t="s">
        <v>1899</v>
      </c>
      <c r="E163" s="31">
        <v>74.12461039</v>
      </c>
    </row>
    <row r="164" spans="1:5" ht="12.75" customHeight="1">
      <c r="A164" s="2"/>
      <c r="B164" s="32">
        <v>39286</v>
      </c>
      <c r="C164" s="2" t="s">
        <v>900</v>
      </c>
      <c r="D164" s="2" t="s">
        <v>1896</v>
      </c>
      <c r="E164" s="30">
        <v>17.28982953</v>
      </c>
    </row>
    <row r="165" spans="1:5" ht="12.75" customHeight="1">
      <c r="A165" s="3"/>
      <c r="B165" s="33">
        <v>39176</v>
      </c>
      <c r="C165" s="3" t="s">
        <v>900</v>
      </c>
      <c r="D165" s="3" t="s">
        <v>1899</v>
      </c>
      <c r="E165" s="31">
        <v>37.92117623</v>
      </c>
    </row>
    <row r="166" spans="1:5" ht="12.75">
      <c r="A166" s="35"/>
      <c r="B166" s="35"/>
      <c r="C166" s="35"/>
      <c r="D166" s="35" t="s">
        <v>280</v>
      </c>
      <c r="E166" s="34">
        <f>SUM(E146:E165)</f>
        <v>651.77090133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rowBreaks count="3" manualBreakCount="3">
    <brk id="54" max="255" man="1"/>
    <brk id="104" max="255" man="1"/>
    <brk id="167" max="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3"/>
  <sheetViews>
    <sheetView showGridLines="0" zoomScaleSheetLayoutView="90" zoomScalePageLayoutView="0" workbookViewId="0" topLeftCell="A1">
      <selection activeCell="A8" sqref="A8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6.00390625" style="0" customWidth="1"/>
    <col min="4" max="4" width="50.8515625" style="0" customWidth="1"/>
    <col min="5" max="5" width="10.57421875" style="0" customWidth="1"/>
    <col min="6" max="6" width="12.8515625" style="0" bestFit="1" customWidth="1"/>
    <col min="11" max="11" width="17.140625" style="0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549</v>
      </c>
      <c r="B5" s="29"/>
      <c r="C5" s="29"/>
      <c r="D5" s="29"/>
      <c r="E5" s="29"/>
    </row>
    <row r="6" spans="1:5" s="69" customFormat="1" ht="17.25" customHeight="1">
      <c r="A6" s="117" t="s">
        <v>897</v>
      </c>
      <c r="B6" s="117"/>
      <c r="C6" s="117"/>
      <c r="D6" s="117"/>
      <c r="E6" s="117"/>
    </row>
    <row r="7" spans="1:5" s="66" customFormat="1" ht="17.25" customHeight="1">
      <c r="A7" s="116"/>
      <c r="B7" s="116"/>
      <c r="C7" s="116"/>
      <c r="D7" s="116"/>
      <c r="E7" s="116"/>
    </row>
    <row r="8" spans="1:5" s="66" customFormat="1" ht="17.25" customHeight="1">
      <c r="A8" s="113"/>
      <c r="B8" s="113"/>
      <c r="C8" s="113"/>
      <c r="D8" s="113"/>
      <c r="E8" s="113"/>
    </row>
    <row r="9" spans="1:5" s="13" customFormat="1" ht="24.75">
      <c r="A9" s="12" t="s">
        <v>2378</v>
      </c>
      <c r="B9" s="10"/>
      <c r="C9" s="10"/>
      <c r="D9" s="11"/>
      <c r="E9" s="11"/>
    </row>
    <row r="10" spans="1:5" s="13" customFormat="1" ht="36" customHeight="1">
      <c r="A10" s="1" t="s">
        <v>550</v>
      </c>
      <c r="B10" s="28" t="s">
        <v>551</v>
      </c>
      <c r="C10" s="28" t="s">
        <v>6</v>
      </c>
      <c r="D10" s="28" t="s">
        <v>7</v>
      </c>
      <c r="E10" s="28" t="s">
        <v>844</v>
      </c>
    </row>
    <row r="11" spans="1:5" s="13" customFormat="1" ht="12.75" customHeight="1">
      <c r="A11" s="2"/>
      <c r="B11" s="32">
        <v>41626</v>
      </c>
      <c r="C11" s="2" t="s">
        <v>900</v>
      </c>
      <c r="D11" s="2" t="s">
        <v>2216</v>
      </c>
      <c r="E11" s="30">
        <v>5.41687248</v>
      </c>
    </row>
    <row r="12" spans="1:5" s="13" customFormat="1" ht="12.75" customHeight="1">
      <c r="A12" s="3"/>
      <c r="B12" s="33">
        <v>41625</v>
      </c>
      <c r="C12" s="3" t="s">
        <v>900</v>
      </c>
      <c r="D12" s="3" t="s">
        <v>2216</v>
      </c>
      <c r="E12" s="31">
        <v>560</v>
      </c>
    </row>
    <row r="13" spans="1:5" s="13" customFormat="1" ht="12.75" customHeight="1">
      <c r="A13" s="2"/>
      <c r="B13" s="32">
        <v>41619</v>
      </c>
      <c r="C13" s="2" t="s">
        <v>900</v>
      </c>
      <c r="D13" s="2" t="s">
        <v>2216</v>
      </c>
      <c r="E13" s="30">
        <v>5.48265072</v>
      </c>
    </row>
    <row r="14" spans="1:5" s="13" customFormat="1" ht="12.75" customHeight="1">
      <c r="A14" s="3"/>
      <c r="B14" s="33">
        <v>41612</v>
      </c>
      <c r="C14" s="3" t="s">
        <v>900</v>
      </c>
      <c r="D14" s="3" t="s">
        <v>1994</v>
      </c>
      <c r="E14" s="31">
        <v>35.44113032</v>
      </c>
    </row>
    <row r="15" spans="1:5" s="13" customFormat="1" ht="12.75" customHeight="1">
      <c r="A15" s="2"/>
      <c r="B15" s="32">
        <v>41612</v>
      </c>
      <c r="C15" s="2" t="s">
        <v>900</v>
      </c>
      <c r="D15" s="2" t="s">
        <v>1994</v>
      </c>
      <c r="E15" s="30">
        <v>200.66307186</v>
      </c>
    </row>
    <row r="16" spans="1:5" s="13" customFormat="1" ht="12.75" customHeight="1">
      <c r="A16" s="3"/>
      <c r="B16" s="33">
        <v>41611</v>
      </c>
      <c r="C16" s="3" t="s">
        <v>900</v>
      </c>
      <c r="D16" s="3" t="s">
        <v>2216</v>
      </c>
      <c r="E16" s="31">
        <v>106.04140716</v>
      </c>
    </row>
    <row r="17" spans="1:5" s="13" customFormat="1" ht="12.75" customHeight="1">
      <c r="A17" s="2"/>
      <c r="B17" s="32">
        <v>41607</v>
      </c>
      <c r="C17" s="2" t="s">
        <v>900</v>
      </c>
      <c r="D17" s="2" t="s">
        <v>2674</v>
      </c>
      <c r="E17" s="30">
        <v>25</v>
      </c>
    </row>
    <row r="18" spans="1:5" s="13" customFormat="1" ht="12.75" customHeight="1">
      <c r="A18" s="3"/>
      <c r="B18" s="33">
        <v>41600</v>
      </c>
      <c r="C18" s="3" t="s">
        <v>900</v>
      </c>
      <c r="D18" s="3" t="s">
        <v>1994</v>
      </c>
      <c r="E18" s="31">
        <v>39.9</v>
      </c>
    </row>
    <row r="19" spans="1:5" s="13" customFormat="1" ht="12.75" customHeight="1">
      <c r="A19" s="2"/>
      <c r="B19" s="32">
        <v>41592</v>
      </c>
      <c r="C19" s="2" t="s">
        <v>900</v>
      </c>
      <c r="D19" s="2" t="s">
        <v>2216</v>
      </c>
      <c r="E19" s="30">
        <v>84.29212008</v>
      </c>
    </row>
    <row r="20" spans="1:5" s="13" customFormat="1" ht="12.75" customHeight="1">
      <c r="A20" s="3"/>
      <c r="B20" s="33">
        <v>41590</v>
      </c>
      <c r="C20" s="3" t="s">
        <v>900</v>
      </c>
      <c r="D20" s="3" t="s">
        <v>1082</v>
      </c>
      <c r="E20" s="31">
        <v>22.63268107</v>
      </c>
    </row>
    <row r="21" spans="1:5" s="13" customFormat="1" ht="12.75" customHeight="1">
      <c r="A21" s="2"/>
      <c r="B21" s="32">
        <v>41579</v>
      </c>
      <c r="C21" s="2" t="s">
        <v>900</v>
      </c>
      <c r="D21" s="2" t="s">
        <v>1994</v>
      </c>
      <c r="E21" s="30">
        <v>245</v>
      </c>
    </row>
    <row r="22" spans="1:5" s="13" customFormat="1" ht="12.75" customHeight="1">
      <c r="A22" s="3"/>
      <c r="B22" s="33">
        <v>41569</v>
      </c>
      <c r="C22" s="3" t="s">
        <v>900</v>
      </c>
      <c r="D22" s="3" t="s">
        <v>1902</v>
      </c>
      <c r="E22" s="31">
        <v>150</v>
      </c>
    </row>
    <row r="23" spans="1:5" s="13" customFormat="1" ht="12.75" customHeight="1">
      <c r="A23" s="2"/>
      <c r="B23" s="32">
        <v>41562</v>
      </c>
      <c r="C23" s="2" t="s">
        <v>900</v>
      </c>
      <c r="D23" s="2" t="s">
        <v>1082</v>
      </c>
      <c r="E23" s="30">
        <v>500.11381500000005</v>
      </c>
    </row>
    <row r="24" spans="1:5" s="13" customFormat="1" ht="12.75" customHeight="1">
      <c r="A24" s="3"/>
      <c r="B24" s="33">
        <v>41562</v>
      </c>
      <c r="C24" s="3" t="s">
        <v>900</v>
      </c>
      <c r="D24" s="3" t="s">
        <v>1082</v>
      </c>
      <c r="E24" s="31">
        <v>311.7251758499999</v>
      </c>
    </row>
    <row r="25" spans="1:5" s="13" customFormat="1" ht="12.75" customHeight="1">
      <c r="A25" s="2"/>
      <c r="B25" s="32">
        <v>41558</v>
      </c>
      <c r="C25" s="2" t="s">
        <v>900</v>
      </c>
      <c r="D25" s="2" t="s">
        <v>1994</v>
      </c>
      <c r="E25" s="30">
        <v>216.3</v>
      </c>
    </row>
    <row r="26" spans="1:5" s="13" customFormat="1" ht="12.75" customHeight="1">
      <c r="A26" s="3"/>
      <c r="B26" s="33">
        <v>41557</v>
      </c>
      <c r="C26" s="3" t="s">
        <v>900</v>
      </c>
      <c r="D26" s="3" t="s">
        <v>2435</v>
      </c>
      <c r="E26" s="31">
        <v>51.683039429999994</v>
      </c>
    </row>
    <row r="27" spans="1:5" s="13" customFormat="1" ht="12.75" customHeight="1">
      <c r="A27" s="2"/>
      <c r="B27" s="32">
        <v>41556</v>
      </c>
      <c r="C27" s="2" t="s">
        <v>900</v>
      </c>
      <c r="D27" s="2" t="s">
        <v>923</v>
      </c>
      <c r="E27" s="30">
        <v>14</v>
      </c>
    </row>
    <row r="28" spans="1:5" s="13" customFormat="1" ht="12.75" customHeight="1">
      <c r="A28" s="3"/>
      <c r="B28" s="33">
        <v>41555</v>
      </c>
      <c r="C28" s="3" t="s">
        <v>900</v>
      </c>
      <c r="D28" s="3" t="s">
        <v>2435</v>
      </c>
      <c r="E28" s="31">
        <v>80</v>
      </c>
    </row>
    <row r="29" spans="1:5" s="13" customFormat="1" ht="12.75" customHeight="1">
      <c r="A29" s="2"/>
      <c r="B29" s="32">
        <v>41554</v>
      </c>
      <c r="C29" s="2" t="s">
        <v>900</v>
      </c>
      <c r="D29" s="2" t="s">
        <v>2139</v>
      </c>
      <c r="E29" s="30">
        <v>130</v>
      </c>
    </row>
    <row r="30" spans="1:5" s="13" customFormat="1" ht="12.75" customHeight="1">
      <c r="A30" s="3"/>
      <c r="B30" s="33">
        <v>41550</v>
      </c>
      <c r="C30" s="3" t="s">
        <v>900</v>
      </c>
      <c r="D30" s="3" t="s">
        <v>1994</v>
      </c>
      <c r="E30" s="31">
        <v>40</v>
      </c>
    </row>
    <row r="31" spans="1:5" s="13" customFormat="1" ht="12.75" customHeight="1">
      <c r="A31" s="2"/>
      <c r="B31" s="32">
        <v>41549</v>
      </c>
      <c r="C31" s="2" t="s">
        <v>900</v>
      </c>
      <c r="D31" s="2" t="s">
        <v>2435</v>
      </c>
      <c r="E31" s="30">
        <v>3290.7168054</v>
      </c>
    </row>
    <row r="32" spans="1:5" s="13" customFormat="1" ht="12.75" customHeight="1">
      <c r="A32" s="3"/>
      <c r="B32" s="33">
        <v>41548</v>
      </c>
      <c r="C32" s="3" t="s">
        <v>900</v>
      </c>
      <c r="D32" s="3" t="s">
        <v>1902</v>
      </c>
      <c r="E32" s="31">
        <v>1.8075790200000001</v>
      </c>
    </row>
    <row r="33" spans="1:5" s="13" customFormat="1" ht="12.75" customHeight="1">
      <c r="A33" s="2"/>
      <c r="B33" s="32">
        <v>41548</v>
      </c>
      <c r="C33" s="2" t="s">
        <v>900</v>
      </c>
      <c r="D33" s="2" t="s">
        <v>1902</v>
      </c>
      <c r="E33" s="30">
        <v>17.99949462</v>
      </c>
    </row>
    <row r="34" spans="1:5" s="13" customFormat="1" ht="12.75" customHeight="1">
      <c r="A34" s="3"/>
      <c r="B34" s="33">
        <v>41547</v>
      </c>
      <c r="C34" s="3" t="s">
        <v>900</v>
      </c>
      <c r="D34" s="3" t="s">
        <v>2435</v>
      </c>
      <c r="E34" s="31">
        <v>2.9838725100000003</v>
      </c>
    </row>
    <row r="35" spans="1:5" s="13" customFormat="1" ht="12.75" customHeight="1">
      <c r="A35" s="2"/>
      <c r="B35" s="32">
        <v>41547</v>
      </c>
      <c r="C35" s="2" t="s">
        <v>900</v>
      </c>
      <c r="D35" s="2" t="s">
        <v>2435</v>
      </c>
      <c r="E35" s="30">
        <v>11.93549</v>
      </c>
    </row>
    <row r="36" spans="1:5" s="13" customFormat="1" ht="12.75" customHeight="1">
      <c r="A36" s="3"/>
      <c r="B36" s="33">
        <v>41547</v>
      </c>
      <c r="C36" s="3" t="s">
        <v>900</v>
      </c>
      <c r="D36" s="3" t="s">
        <v>2435</v>
      </c>
      <c r="E36" s="31">
        <v>418.69301892</v>
      </c>
    </row>
    <row r="37" spans="1:5" s="13" customFormat="1" ht="12.75" customHeight="1">
      <c r="A37" s="2"/>
      <c r="B37" s="32">
        <v>41543</v>
      </c>
      <c r="C37" s="2" t="s">
        <v>900</v>
      </c>
      <c r="D37" s="2" t="s">
        <v>923</v>
      </c>
      <c r="E37" s="30">
        <v>224.4</v>
      </c>
    </row>
    <row r="38" spans="1:5" s="13" customFormat="1" ht="12.75" customHeight="1">
      <c r="A38" s="3"/>
      <c r="B38" s="33">
        <v>41543</v>
      </c>
      <c r="C38" s="3" t="s">
        <v>900</v>
      </c>
      <c r="D38" s="3" t="s">
        <v>1994</v>
      </c>
      <c r="E38" s="31">
        <v>100</v>
      </c>
    </row>
    <row r="39" spans="1:5" s="13" customFormat="1" ht="12.75" customHeight="1">
      <c r="A39" s="2"/>
      <c r="B39" s="32">
        <v>41542</v>
      </c>
      <c r="C39" s="2" t="s">
        <v>900</v>
      </c>
      <c r="D39" s="2" t="s">
        <v>2715</v>
      </c>
      <c r="E39" s="30">
        <v>64.69375855917416</v>
      </c>
    </row>
    <row r="40" spans="1:5" s="13" customFormat="1" ht="12.75" customHeight="1">
      <c r="A40" s="3"/>
      <c r="B40" s="33">
        <v>41537</v>
      </c>
      <c r="C40" s="3" t="s">
        <v>900</v>
      </c>
      <c r="D40" s="3" t="s">
        <v>1994</v>
      </c>
      <c r="E40" s="31">
        <v>14.52650723</v>
      </c>
    </row>
    <row r="41" spans="1:5" s="13" customFormat="1" ht="12.75" customHeight="1">
      <c r="A41" s="2"/>
      <c r="B41" s="32">
        <v>41532</v>
      </c>
      <c r="C41" s="2" t="s">
        <v>900</v>
      </c>
      <c r="D41" s="2" t="s">
        <v>2216</v>
      </c>
      <c r="E41" s="30">
        <v>9.255798449999999</v>
      </c>
    </row>
    <row r="42" spans="1:5" s="13" customFormat="1" ht="12.75" customHeight="1">
      <c r="A42" s="3"/>
      <c r="B42" s="33">
        <v>41530</v>
      </c>
      <c r="C42" s="3" t="s">
        <v>900</v>
      </c>
      <c r="D42" s="3" t="s">
        <v>923</v>
      </c>
      <c r="E42" s="31">
        <v>201.45254761</v>
      </c>
    </row>
    <row r="43" spans="1:5" s="13" customFormat="1" ht="12.75" customHeight="1">
      <c r="A43" s="2"/>
      <c r="B43" s="32">
        <v>41530</v>
      </c>
      <c r="C43" s="2" t="s">
        <v>900</v>
      </c>
      <c r="D43" s="2" t="s">
        <v>923</v>
      </c>
      <c r="E43" s="30">
        <v>2036.9087053199999</v>
      </c>
    </row>
    <row r="44" spans="1:5" s="13" customFormat="1" ht="12.75" customHeight="1">
      <c r="A44" s="3"/>
      <c r="B44" s="33">
        <v>41528</v>
      </c>
      <c r="C44" s="3" t="s">
        <v>900</v>
      </c>
      <c r="D44" s="3" t="s">
        <v>2435</v>
      </c>
      <c r="E44" s="31">
        <v>22.34663684</v>
      </c>
    </row>
    <row r="45" spans="1:5" s="13" customFormat="1" ht="12.75" customHeight="1">
      <c r="A45" s="2"/>
      <c r="B45" s="32">
        <v>41528</v>
      </c>
      <c r="C45" s="2" t="s">
        <v>900</v>
      </c>
      <c r="D45" s="2" t="s">
        <v>1994</v>
      </c>
      <c r="E45" s="30">
        <v>340</v>
      </c>
    </row>
    <row r="46" spans="1:5" s="13" customFormat="1" ht="12.75" customHeight="1">
      <c r="A46" s="3"/>
      <c r="B46" s="33">
        <v>41516</v>
      </c>
      <c r="C46" s="3" t="s">
        <v>900</v>
      </c>
      <c r="D46" s="3" t="s">
        <v>1082</v>
      </c>
      <c r="E46" s="31">
        <v>42.34269281</v>
      </c>
    </row>
    <row r="47" spans="1:5" s="13" customFormat="1" ht="12.75" customHeight="1">
      <c r="A47" s="2"/>
      <c r="B47" s="32">
        <v>41516</v>
      </c>
      <c r="C47" s="2" t="s">
        <v>900</v>
      </c>
      <c r="D47" s="2" t="s">
        <v>1082</v>
      </c>
      <c r="E47" s="30">
        <v>59.05478976</v>
      </c>
    </row>
    <row r="48" spans="1:5" s="13" customFormat="1" ht="12.75" customHeight="1">
      <c r="A48" s="3"/>
      <c r="B48" s="33">
        <v>41516</v>
      </c>
      <c r="C48" s="3" t="s">
        <v>900</v>
      </c>
      <c r="D48" s="3" t="s">
        <v>1082</v>
      </c>
      <c r="E48" s="31">
        <v>97.96057106</v>
      </c>
    </row>
    <row r="49" spans="1:5" s="13" customFormat="1" ht="12.75" customHeight="1">
      <c r="A49" s="2"/>
      <c r="B49" s="32">
        <v>41516</v>
      </c>
      <c r="C49" s="2" t="s">
        <v>900</v>
      </c>
      <c r="D49" s="2" t="s">
        <v>1082</v>
      </c>
      <c r="E49" s="30">
        <v>132.54531016</v>
      </c>
    </row>
    <row r="50" spans="1:5" s="13" customFormat="1" ht="12.75" customHeight="1">
      <c r="A50" s="3"/>
      <c r="B50" s="33">
        <v>41516</v>
      </c>
      <c r="C50" s="3" t="s">
        <v>900</v>
      </c>
      <c r="D50" s="3" t="s">
        <v>1082</v>
      </c>
      <c r="E50" s="31">
        <v>57.956356320000005</v>
      </c>
    </row>
    <row r="51" spans="1:5" s="13" customFormat="1" ht="12.75" customHeight="1">
      <c r="A51" s="2"/>
      <c r="B51" s="32">
        <v>41516</v>
      </c>
      <c r="C51" s="2" t="s">
        <v>900</v>
      </c>
      <c r="D51" s="2" t="s">
        <v>1082</v>
      </c>
      <c r="E51" s="30">
        <v>59.137431060000004</v>
      </c>
    </row>
    <row r="52" spans="1:5" s="13" customFormat="1" ht="12.75" customHeight="1">
      <c r="A52" s="3"/>
      <c r="B52" s="33">
        <v>41516</v>
      </c>
      <c r="C52" s="3" t="s">
        <v>900</v>
      </c>
      <c r="D52" s="3" t="s">
        <v>1082</v>
      </c>
      <c r="E52" s="31">
        <v>56.48341998</v>
      </c>
    </row>
    <row r="53" spans="1:5" s="13" customFormat="1" ht="12.75" customHeight="1">
      <c r="A53" s="2"/>
      <c r="B53" s="32">
        <v>41512</v>
      </c>
      <c r="C53" s="2" t="s">
        <v>900</v>
      </c>
      <c r="D53" s="2" t="s">
        <v>1083</v>
      </c>
      <c r="E53" s="30">
        <v>27.497813980000004</v>
      </c>
    </row>
    <row r="54" spans="1:5" s="13" customFormat="1" ht="12.75" customHeight="1">
      <c r="A54" s="3"/>
      <c r="B54" s="33">
        <v>41502</v>
      </c>
      <c r="C54" s="3" t="s">
        <v>900</v>
      </c>
      <c r="D54" s="3" t="s">
        <v>1994</v>
      </c>
      <c r="E54" s="31">
        <v>21.03232992</v>
      </c>
    </row>
    <row r="55" spans="1:5" s="13" customFormat="1" ht="12.75" customHeight="1">
      <c r="A55" s="2"/>
      <c r="B55" s="32">
        <v>41501</v>
      </c>
      <c r="C55" s="2" t="s">
        <v>900</v>
      </c>
      <c r="D55" s="2" t="s">
        <v>2216</v>
      </c>
      <c r="E55" s="30">
        <v>53.5284752</v>
      </c>
    </row>
    <row r="56" spans="1:5" s="13" customFormat="1" ht="12.75" customHeight="1">
      <c r="A56" s="3"/>
      <c r="B56" s="33">
        <v>41501</v>
      </c>
      <c r="C56" s="3" t="s">
        <v>900</v>
      </c>
      <c r="D56" s="3" t="s">
        <v>1994</v>
      </c>
      <c r="E56" s="31">
        <v>55</v>
      </c>
    </row>
    <row r="57" spans="1:5" s="13" customFormat="1" ht="12.75" customHeight="1">
      <c r="A57" s="2"/>
      <c r="B57" s="32">
        <v>41500</v>
      </c>
      <c r="C57" s="2" t="s">
        <v>900</v>
      </c>
      <c r="D57" s="2" t="s">
        <v>2435</v>
      </c>
      <c r="E57" s="30">
        <v>100.11259292</v>
      </c>
    </row>
    <row r="58" spans="1:5" s="13" customFormat="1" ht="12.75" customHeight="1">
      <c r="A58" s="3"/>
      <c r="B58" s="33">
        <v>41491</v>
      </c>
      <c r="C58" s="3" t="s">
        <v>900</v>
      </c>
      <c r="D58" s="3" t="s">
        <v>923</v>
      </c>
      <c r="E58" s="31">
        <v>60</v>
      </c>
    </row>
    <row r="59" spans="1:5" s="13" customFormat="1" ht="12.75" customHeight="1">
      <c r="A59" s="2"/>
      <c r="B59" s="32">
        <v>41487</v>
      </c>
      <c r="C59" s="2" t="s">
        <v>900</v>
      </c>
      <c r="D59" s="2" t="s">
        <v>1994</v>
      </c>
      <c r="E59" s="30">
        <v>50.000000029999995</v>
      </c>
    </row>
    <row r="60" spans="1:5" s="13" customFormat="1" ht="12.75" customHeight="1">
      <c r="A60" s="3"/>
      <c r="B60" s="33">
        <v>41487</v>
      </c>
      <c r="C60" s="3" t="s">
        <v>900</v>
      </c>
      <c r="D60" s="3" t="s">
        <v>1994</v>
      </c>
      <c r="E60" s="31">
        <v>120</v>
      </c>
    </row>
    <row r="61" spans="1:5" s="13" customFormat="1" ht="12.75" customHeight="1">
      <c r="A61" s="2"/>
      <c r="B61" s="32">
        <v>41481</v>
      </c>
      <c r="C61" s="2" t="s">
        <v>900</v>
      </c>
      <c r="D61" s="2" t="s">
        <v>1082</v>
      </c>
      <c r="E61" s="30">
        <v>3.5194368999999996</v>
      </c>
    </row>
    <row r="62" spans="1:5" s="13" customFormat="1" ht="12.75" customHeight="1">
      <c r="A62" s="3"/>
      <c r="B62" s="33">
        <v>41481</v>
      </c>
      <c r="C62" s="3" t="s">
        <v>900</v>
      </c>
      <c r="D62" s="3" t="s">
        <v>1082</v>
      </c>
      <c r="E62" s="31">
        <v>14.07774774</v>
      </c>
    </row>
    <row r="63" spans="1:5" s="13" customFormat="1" ht="12.75" customHeight="1">
      <c r="A63" s="2"/>
      <c r="B63" s="32">
        <v>41470</v>
      </c>
      <c r="C63" s="2" t="s">
        <v>900</v>
      </c>
      <c r="D63" s="2" t="s">
        <v>1083</v>
      </c>
      <c r="E63" s="30">
        <v>80</v>
      </c>
    </row>
    <row r="64" spans="1:5" s="13" customFormat="1" ht="12.75" customHeight="1">
      <c r="A64" s="3"/>
      <c r="B64" s="33">
        <v>41465</v>
      </c>
      <c r="C64" s="3" t="s">
        <v>900</v>
      </c>
      <c r="D64" s="3" t="s">
        <v>2216</v>
      </c>
      <c r="E64" s="31">
        <v>150</v>
      </c>
    </row>
    <row r="65" spans="1:5" s="13" customFormat="1" ht="12.75" customHeight="1">
      <c r="A65" s="2"/>
      <c r="B65" s="32">
        <v>41453</v>
      </c>
      <c r="C65" s="2" t="s">
        <v>900</v>
      </c>
      <c r="D65" s="2" t="s">
        <v>1994</v>
      </c>
      <c r="E65" s="30">
        <v>90</v>
      </c>
    </row>
    <row r="66" spans="1:5" s="13" customFormat="1" ht="12.75" customHeight="1">
      <c r="A66" s="3"/>
      <c r="B66" s="33">
        <v>41446</v>
      </c>
      <c r="C66" s="3" t="s">
        <v>900</v>
      </c>
      <c r="D66" s="3" t="s">
        <v>1082</v>
      </c>
      <c r="E66" s="31">
        <v>8.837931960000002</v>
      </c>
    </row>
    <row r="67" spans="1:5" s="13" customFormat="1" ht="12.75" customHeight="1">
      <c r="A67" s="2"/>
      <c r="B67" s="32">
        <v>41446</v>
      </c>
      <c r="C67" s="2" t="s">
        <v>900</v>
      </c>
      <c r="D67" s="2" t="s">
        <v>1082</v>
      </c>
      <c r="E67" s="30">
        <v>50.0816145</v>
      </c>
    </row>
    <row r="68" spans="1:5" s="13" customFormat="1" ht="12.75" customHeight="1">
      <c r="A68" s="3"/>
      <c r="B68" s="33">
        <v>41442</v>
      </c>
      <c r="C68" s="3" t="s">
        <v>900</v>
      </c>
      <c r="D68" s="3" t="s">
        <v>2216</v>
      </c>
      <c r="E68" s="31">
        <v>9.082311030000001</v>
      </c>
    </row>
    <row r="69" spans="1:5" s="13" customFormat="1" ht="12.75" customHeight="1">
      <c r="A69" s="2"/>
      <c r="B69" s="32">
        <v>41442</v>
      </c>
      <c r="C69" s="2" t="s">
        <v>900</v>
      </c>
      <c r="D69" s="2" t="s">
        <v>1994</v>
      </c>
      <c r="E69" s="30">
        <v>1.02485622</v>
      </c>
    </row>
    <row r="70" spans="1:5" s="13" customFormat="1" ht="12.75" customHeight="1">
      <c r="A70" s="3"/>
      <c r="B70" s="33">
        <v>41442</v>
      </c>
      <c r="C70" s="3" t="s">
        <v>900</v>
      </c>
      <c r="D70" s="3" t="s">
        <v>1994</v>
      </c>
      <c r="E70" s="31">
        <v>275.68632318</v>
      </c>
    </row>
    <row r="71" spans="1:5" s="13" customFormat="1" ht="12.75" customHeight="1">
      <c r="A71" s="2"/>
      <c r="B71" s="32">
        <v>41437</v>
      </c>
      <c r="C71" s="2" t="s">
        <v>900</v>
      </c>
      <c r="D71" s="2" t="s">
        <v>1994</v>
      </c>
      <c r="E71" s="30">
        <v>50</v>
      </c>
    </row>
    <row r="72" spans="1:5" s="13" customFormat="1" ht="12.75" customHeight="1">
      <c r="A72" s="3"/>
      <c r="B72" s="33">
        <v>41421</v>
      </c>
      <c r="C72" s="3" t="s">
        <v>900</v>
      </c>
      <c r="D72" s="3" t="s">
        <v>1994</v>
      </c>
      <c r="E72" s="31">
        <v>18</v>
      </c>
    </row>
    <row r="73" spans="1:5" s="13" customFormat="1" ht="12.75" customHeight="1">
      <c r="A73" s="2"/>
      <c r="B73" s="32">
        <v>41416</v>
      </c>
      <c r="C73" s="2" t="s">
        <v>900</v>
      </c>
      <c r="D73" s="2" t="s">
        <v>2435</v>
      </c>
      <c r="E73" s="30">
        <v>15.126910050000001</v>
      </c>
    </row>
    <row r="74" spans="1:5" s="13" customFormat="1" ht="12.75" customHeight="1">
      <c r="A74" s="3"/>
      <c r="B74" s="33">
        <v>41414</v>
      </c>
      <c r="C74" s="3" t="s">
        <v>900</v>
      </c>
      <c r="D74" s="3" t="s">
        <v>1082</v>
      </c>
      <c r="E74" s="31">
        <v>49.61479628</v>
      </c>
    </row>
    <row r="75" spans="1:5" s="13" customFormat="1" ht="12.75" customHeight="1">
      <c r="A75" s="2"/>
      <c r="B75" s="32">
        <v>41414</v>
      </c>
      <c r="C75" s="2" t="s">
        <v>900</v>
      </c>
      <c r="D75" s="2" t="s">
        <v>1994</v>
      </c>
      <c r="E75" s="30">
        <v>36</v>
      </c>
    </row>
    <row r="76" spans="1:5" s="13" customFormat="1" ht="12.75" customHeight="1">
      <c r="A76" s="3"/>
      <c r="B76" s="33">
        <v>41410</v>
      </c>
      <c r="C76" s="3" t="s">
        <v>900</v>
      </c>
      <c r="D76" s="3" t="s">
        <v>1081</v>
      </c>
      <c r="E76" s="31">
        <v>7.362026910000001</v>
      </c>
    </row>
    <row r="77" spans="1:5" s="13" customFormat="1" ht="12.75" customHeight="1">
      <c r="A77" s="2"/>
      <c r="B77" s="32">
        <v>41404</v>
      </c>
      <c r="C77" s="2" t="s">
        <v>900</v>
      </c>
      <c r="D77" s="2" t="s">
        <v>1084</v>
      </c>
      <c r="E77" s="30">
        <v>60</v>
      </c>
    </row>
    <row r="78" spans="1:5" s="13" customFormat="1" ht="12.75" customHeight="1">
      <c r="A78" s="3"/>
      <c r="B78" s="33">
        <v>41386</v>
      </c>
      <c r="C78" s="3" t="s">
        <v>900</v>
      </c>
      <c r="D78" s="3" t="s">
        <v>2216</v>
      </c>
      <c r="E78" s="31">
        <v>88.07301360000001</v>
      </c>
    </row>
    <row r="79" spans="1:5" s="13" customFormat="1" ht="12.75" customHeight="1">
      <c r="A79" s="2"/>
      <c r="B79" s="32">
        <v>41383</v>
      </c>
      <c r="C79" s="2" t="s">
        <v>900</v>
      </c>
      <c r="D79" s="2" t="s">
        <v>1994</v>
      </c>
      <c r="E79" s="30">
        <v>75</v>
      </c>
    </row>
    <row r="80" spans="1:5" s="13" customFormat="1" ht="12.75" customHeight="1">
      <c r="A80" s="3"/>
      <c r="B80" s="33">
        <v>41379</v>
      </c>
      <c r="C80" s="3" t="s">
        <v>900</v>
      </c>
      <c r="D80" s="3" t="s">
        <v>923</v>
      </c>
      <c r="E80" s="31">
        <v>7.77786833</v>
      </c>
    </row>
    <row r="81" spans="1:5" s="13" customFormat="1" ht="12.75" customHeight="1">
      <c r="A81" s="2"/>
      <c r="B81" s="32">
        <v>41379</v>
      </c>
      <c r="C81" s="2" t="s">
        <v>900</v>
      </c>
      <c r="D81" s="2" t="s">
        <v>923</v>
      </c>
      <c r="E81" s="30">
        <v>44.04574428</v>
      </c>
    </row>
    <row r="82" spans="1:5" s="13" customFormat="1" ht="12.75" customHeight="1">
      <c r="A82" s="3"/>
      <c r="B82" s="33">
        <v>41375</v>
      </c>
      <c r="C82" s="3" t="s">
        <v>900</v>
      </c>
      <c r="D82" s="3" t="s">
        <v>2435</v>
      </c>
      <c r="E82" s="31">
        <v>6.7942456</v>
      </c>
    </row>
    <row r="83" spans="1:5" s="13" customFormat="1" ht="12.75" customHeight="1">
      <c r="A83" s="2"/>
      <c r="B83" s="32">
        <v>41375</v>
      </c>
      <c r="C83" s="2" t="s">
        <v>900</v>
      </c>
      <c r="D83" s="2" t="s">
        <v>2435</v>
      </c>
      <c r="E83" s="30">
        <v>38.41235358</v>
      </c>
    </row>
    <row r="84" spans="1:5" s="13" customFormat="1" ht="12.75" customHeight="1">
      <c r="A84" s="3"/>
      <c r="B84" s="33">
        <v>41361</v>
      </c>
      <c r="C84" s="3" t="s">
        <v>900</v>
      </c>
      <c r="D84" s="3" t="s">
        <v>1994</v>
      </c>
      <c r="E84" s="31">
        <v>17.799413100000002</v>
      </c>
    </row>
    <row r="85" spans="1:5" s="13" customFormat="1" ht="12.75" customHeight="1">
      <c r="A85" s="2"/>
      <c r="B85" s="32">
        <v>41360</v>
      </c>
      <c r="C85" s="2" t="s">
        <v>900</v>
      </c>
      <c r="D85" s="2" t="s">
        <v>1082</v>
      </c>
      <c r="E85" s="30">
        <v>1.9630807</v>
      </c>
    </row>
    <row r="86" spans="1:5" s="13" customFormat="1" ht="12.75" customHeight="1">
      <c r="A86" s="3"/>
      <c r="B86" s="33">
        <v>41360</v>
      </c>
      <c r="C86" s="3" t="s">
        <v>900</v>
      </c>
      <c r="D86" s="3" t="s">
        <v>1082</v>
      </c>
      <c r="E86" s="31">
        <v>17.66772596</v>
      </c>
    </row>
    <row r="87" spans="1:5" s="13" customFormat="1" ht="12.75" customHeight="1">
      <c r="A87" s="2"/>
      <c r="B87" s="32">
        <v>41360</v>
      </c>
      <c r="C87" s="2" t="s">
        <v>900</v>
      </c>
      <c r="D87" s="2" t="s">
        <v>1082</v>
      </c>
      <c r="E87" s="30">
        <v>1.5809900000000001</v>
      </c>
    </row>
    <row r="88" spans="1:5" s="13" customFormat="1" ht="12.75" customHeight="1">
      <c r="A88" s="3"/>
      <c r="B88" s="33">
        <v>41360</v>
      </c>
      <c r="C88" s="3" t="s">
        <v>900</v>
      </c>
      <c r="D88" s="3" t="s">
        <v>1082</v>
      </c>
      <c r="E88" s="31">
        <v>6.32395998</v>
      </c>
    </row>
    <row r="89" spans="1:5" s="13" customFormat="1" ht="12.75" customHeight="1">
      <c r="A89" s="2"/>
      <c r="B89" s="32">
        <v>41359</v>
      </c>
      <c r="C89" s="2" t="s">
        <v>900</v>
      </c>
      <c r="D89" s="2" t="s">
        <v>2216</v>
      </c>
      <c r="E89" s="30">
        <v>9.28355526</v>
      </c>
    </row>
    <row r="90" spans="1:5" s="13" customFormat="1" ht="12.75" customHeight="1">
      <c r="A90" s="3"/>
      <c r="B90" s="33">
        <v>41345</v>
      </c>
      <c r="C90" s="3" t="s">
        <v>900</v>
      </c>
      <c r="D90" s="3" t="s">
        <v>1082</v>
      </c>
      <c r="E90" s="31">
        <v>59.80482901</v>
      </c>
    </row>
    <row r="91" spans="1:5" s="13" customFormat="1" ht="12.75" customHeight="1">
      <c r="A91" s="2"/>
      <c r="B91" s="32">
        <v>41334</v>
      </c>
      <c r="C91" s="2" t="s">
        <v>900</v>
      </c>
      <c r="D91" s="2" t="s">
        <v>1082</v>
      </c>
      <c r="E91" s="30">
        <v>4.16644572</v>
      </c>
    </row>
    <row r="92" spans="1:5" s="13" customFormat="1" ht="12.75" customHeight="1">
      <c r="A92" s="3"/>
      <c r="B92" s="33">
        <v>41334</v>
      </c>
      <c r="C92" s="3" t="s">
        <v>900</v>
      </c>
      <c r="D92" s="3" t="s">
        <v>1082</v>
      </c>
      <c r="E92" s="31">
        <v>4.1678382</v>
      </c>
    </row>
    <row r="93" spans="1:5" s="13" customFormat="1" ht="12.75" customHeight="1">
      <c r="A93" s="2"/>
      <c r="B93" s="32">
        <v>41334</v>
      </c>
      <c r="C93" s="2" t="s">
        <v>900</v>
      </c>
      <c r="D93" s="2" t="s">
        <v>1082</v>
      </c>
      <c r="E93" s="30">
        <v>4.16059536</v>
      </c>
    </row>
    <row r="94" spans="1:5" s="13" customFormat="1" ht="12.75" customHeight="1">
      <c r="A94" s="3"/>
      <c r="B94" s="33">
        <v>41334</v>
      </c>
      <c r="C94" s="3" t="s">
        <v>900</v>
      </c>
      <c r="D94" s="3" t="s">
        <v>1082</v>
      </c>
      <c r="E94" s="31">
        <v>4.1642904000000005</v>
      </c>
    </row>
    <row r="95" spans="1:5" s="13" customFormat="1" ht="12.75" customHeight="1">
      <c r="A95" s="2"/>
      <c r="B95" s="32">
        <v>41334</v>
      </c>
      <c r="C95" s="2" t="s">
        <v>900</v>
      </c>
      <c r="D95" s="2" t="s">
        <v>1082</v>
      </c>
      <c r="E95" s="30">
        <v>4.17165672</v>
      </c>
    </row>
    <row r="96" spans="1:5" s="13" customFormat="1" ht="12.75" customHeight="1">
      <c r="A96" s="3"/>
      <c r="B96" s="33">
        <v>41334</v>
      </c>
      <c r="C96" s="3" t="s">
        <v>900</v>
      </c>
      <c r="D96" s="3" t="s">
        <v>1082</v>
      </c>
      <c r="E96" s="31">
        <v>4.169235120000001</v>
      </c>
    </row>
    <row r="97" spans="1:5" s="13" customFormat="1" ht="12.75" customHeight="1">
      <c r="A97" s="2"/>
      <c r="B97" s="32">
        <v>41334</v>
      </c>
      <c r="C97" s="2" t="s">
        <v>900</v>
      </c>
      <c r="D97" s="2" t="s">
        <v>1082</v>
      </c>
      <c r="E97" s="30">
        <v>4.15959576</v>
      </c>
    </row>
    <row r="98" spans="1:5" s="13" customFormat="1" ht="12.75" customHeight="1">
      <c r="A98" s="3"/>
      <c r="B98" s="33">
        <v>41334</v>
      </c>
      <c r="C98" s="3" t="s">
        <v>900</v>
      </c>
      <c r="D98" s="3" t="s">
        <v>1082</v>
      </c>
      <c r="E98" s="31">
        <v>4.1609041200000005</v>
      </c>
    </row>
    <row r="99" spans="1:5" s="13" customFormat="1" ht="12.75" customHeight="1">
      <c r="A99" s="2"/>
      <c r="B99" s="32">
        <v>41334</v>
      </c>
      <c r="C99" s="2" t="s">
        <v>900</v>
      </c>
      <c r="D99" s="2" t="s">
        <v>1082</v>
      </c>
      <c r="E99" s="30">
        <v>4.1646324</v>
      </c>
    </row>
    <row r="100" spans="1:5" s="13" customFormat="1" ht="12.75" customHeight="1">
      <c r="A100" s="3"/>
      <c r="B100" s="33">
        <v>41334</v>
      </c>
      <c r="C100" s="3" t="s">
        <v>900</v>
      </c>
      <c r="D100" s="3" t="s">
        <v>1082</v>
      </c>
      <c r="E100" s="31">
        <v>4.167533280000001</v>
      </c>
    </row>
    <row r="101" spans="1:5" s="13" customFormat="1" ht="12.75" customHeight="1">
      <c r="A101" s="2"/>
      <c r="B101" s="32">
        <v>41334</v>
      </c>
      <c r="C101" s="2" t="s">
        <v>900</v>
      </c>
      <c r="D101" s="2" t="s">
        <v>1082</v>
      </c>
      <c r="E101" s="30">
        <v>4.17210432</v>
      </c>
    </row>
    <row r="102" spans="1:5" s="13" customFormat="1" ht="12.75" customHeight="1">
      <c r="A102" s="3"/>
      <c r="B102" s="33">
        <v>41334</v>
      </c>
      <c r="C102" s="3" t="s">
        <v>900</v>
      </c>
      <c r="D102" s="3" t="s">
        <v>1082</v>
      </c>
      <c r="E102" s="31">
        <v>4.15988988</v>
      </c>
    </row>
    <row r="103" spans="1:5" s="13" customFormat="1" ht="12.75" customHeight="1">
      <c r="A103" s="2"/>
      <c r="B103" s="32">
        <v>41331</v>
      </c>
      <c r="C103" s="2" t="s">
        <v>900</v>
      </c>
      <c r="D103" s="2" t="s">
        <v>1994</v>
      </c>
      <c r="E103" s="30">
        <v>41.396638250000144</v>
      </c>
    </row>
    <row r="104" spans="1:5" s="13" customFormat="1" ht="12.75" customHeight="1">
      <c r="A104" s="3"/>
      <c r="B104" s="33">
        <v>41330</v>
      </c>
      <c r="C104" s="3" t="s">
        <v>900</v>
      </c>
      <c r="D104" s="3" t="s">
        <v>2216</v>
      </c>
      <c r="E104" s="31">
        <v>22.3263066</v>
      </c>
    </row>
    <row r="105" spans="1:5" s="13" customFormat="1" ht="12.75" customHeight="1">
      <c r="A105" s="2"/>
      <c r="B105" s="32">
        <v>41304</v>
      </c>
      <c r="C105" s="2" t="s">
        <v>900</v>
      </c>
      <c r="D105" s="2" t="s">
        <v>2216</v>
      </c>
      <c r="E105" s="30">
        <v>53.10154164</v>
      </c>
    </row>
    <row r="106" spans="1:5" s="13" customFormat="1" ht="12.75" customHeight="1">
      <c r="A106" s="3"/>
      <c r="B106" s="33">
        <v>41304</v>
      </c>
      <c r="C106" s="3" t="s">
        <v>900</v>
      </c>
      <c r="D106" s="3" t="s">
        <v>2435</v>
      </c>
      <c r="E106" s="31">
        <v>7.962492720000001</v>
      </c>
    </row>
    <row r="107" spans="1:5" s="13" customFormat="1" ht="12.75" customHeight="1">
      <c r="A107" s="2"/>
      <c r="B107" s="32">
        <v>41302</v>
      </c>
      <c r="C107" s="2" t="s">
        <v>900</v>
      </c>
      <c r="D107" s="2" t="s">
        <v>2435</v>
      </c>
      <c r="E107" s="30">
        <v>3.17442924</v>
      </c>
    </row>
    <row r="108" spans="1:5" s="13" customFormat="1" ht="12.75" customHeight="1">
      <c r="A108" s="3"/>
      <c r="B108" s="33">
        <v>41302</v>
      </c>
      <c r="C108" s="3" t="s">
        <v>900</v>
      </c>
      <c r="D108" s="3" t="s">
        <v>2435</v>
      </c>
      <c r="E108" s="31">
        <v>17.56351896</v>
      </c>
    </row>
    <row r="109" spans="1:5" s="13" customFormat="1" ht="12.75" customHeight="1">
      <c r="A109" s="2"/>
      <c r="B109" s="32">
        <v>41298</v>
      </c>
      <c r="C109" s="2" t="s">
        <v>900</v>
      </c>
      <c r="D109" s="2" t="s">
        <v>1994</v>
      </c>
      <c r="E109" s="30">
        <v>30.588532760000003</v>
      </c>
    </row>
    <row r="110" spans="1:5" s="13" customFormat="1" ht="12.75" customHeight="1">
      <c r="A110" s="3"/>
      <c r="B110" s="33">
        <v>41289</v>
      </c>
      <c r="C110" s="3" t="s">
        <v>900</v>
      </c>
      <c r="D110" s="3" t="s">
        <v>923</v>
      </c>
      <c r="E110" s="31">
        <v>25</v>
      </c>
    </row>
    <row r="111" spans="1:5" s="13" customFormat="1" ht="12.75" customHeight="1">
      <c r="A111" s="2"/>
      <c r="B111" s="32">
        <v>41289</v>
      </c>
      <c r="C111" s="2" t="s">
        <v>900</v>
      </c>
      <c r="D111" s="2" t="s">
        <v>1082</v>
      </c>
      <c r="E111" s="30">
        <v>27.176457420000002</v>
      </c>
    </row>
    <row r="112" spans="1:5" s="13" customFormat="1" ht="12.75" customHeight="1">
      <c r="A112" s="3"/>
      <c r="B112" s="33">
        <v>41289</v>
      </c>
      <c r="C112" s="3" t="s">
        <v>900</v>
      </c>
      <c r="D112" s="3" t="s">
        <v>1082</v>
      </c>
      <c r="E112" s="31">
        <v>4.79584546</v>
      </c>
    </row>
    <row r="113" spans="1:5" s="13" customFormat="1" ht="12.75" customHeight="1">
      <c r="A113" s="2"/>
      <c r="B113" s="32">
        <v>41289</v>
      </c>
      <c r="C113" s="2" t="s">
        <v>900</v>
      </c>
      <c r="D113" s="2" t="s">
        <v>2387</v>
      </c>
      <c r="E113" s="30">
        <v>9.9999999</v>
      </c>
    </row>
    <row r="114" spans="1:5" s="13" customFormat="1" ht="12.75" customHeight="1">
      <c r="A114" s="3"/>
      <c r="B114" s="33">
        <v>41282</v>
      </c>
      <c r="C114" s="3" t="s">
        <v>900</v>
      </c>
      <c r="D114" s="3" t="s">
        <v>1994</v>
      </c>
      <c r="E114" s="31">
        <v>10.46362437</v>
      </c>
    </row>
    <row r="115" spans="1:5" s="13" customFormat="1" ht="12.75" customHeight="1">
      <c r="A115" s="2"/>
      <c r="B115" s="32">
        <v>41281</v>
      </c>
      <c r="C115" s="2" t="s">
        <v>900</v>
      </c>
      <c r="D115" s="2" t="s">
        <v>2387</v>
      </c>
      <c r="E115" s="30">
        <v>3.0702725400000004</v>
      </c>
    </row>
    <row r="116" spans="1:5" s="13" customFormat="1" ht="12.75" customHeight="1">
      <c r="A116" s="3"/>
      <c r="B116" s="33">
        <v>41277</v>
      </c>
      <c r="C116" s="3" t="s">
        <v>900</v>
      </c>
      <c r="D116" s="3" t="s">
        <v>1994</v>
      </c>
      <c r="E116" s="31">
        <v>96.844511250048</v>
      </c>
    </row>
    <row r="117" spans="1:5" s="13" customFormat="1" ht="12.75" customHeight="1">
      <c r="A117" s="35"/>
      <c r="B117" s="35"/>
      <c r="C117" s="35"/>
      <c r="D117" s="35" t="s">
        <v>2382</v>
      </c>
      <c r="E117" s="34">
        <f>SUM(E11:E116)</f>
        <v>12270.453588209233</v>
      </c>
    </row>
    <row r="118" spans="1:5" s="13" customFormat="1" ht="19.5" customHeight="1">
      <c r="A118" s="20"/>
      <c r="B118" s="18"/>
      <c r="C118" s="17"/>
      <c r="D118" s="17"/>
      <c r="E118" s="19"/>
    </row>
    <row r="119" spans="1:5" s="13" customFormat="1" ht="24.75">
      <c r="A119" s="12" t="s">
        <v>1986</v>
      </c>
      <c r="B119" s="10"/>
      <c r="C119" s="10"/>
      <c r="D119" s="11"/>
      <c r="E119" s="11"/>
    </row>
    <row r="120" spans="1:5" s="13" customFormat="1" ht="36.75" customHeight="1">
      <c r="A120" s="1" t="s">
        <v>550</v>
      </c>
      <c r="B120" s="28" t="s">
        <v>551</v>
      </c>
      <c r="C120" s="28" t="s">
        <v>6</v>
      </c>
      <c r="D120" s="28" t="s">
        <v>7</v>
      </c>
      <c r="E120" s="28" t="s">
        <v>844</v>
      </c>
    </row>
    <row r="121" spans="1:5" s="13" customFormat="1" ht="12.75" customHeight="1">
      <c r="A121" s="2"/>
      <c r="B121" s="32">
        <v>41271</v>
      </c>
      <c r="C121" s="2" t="s">
        <v>900</v>
      </c>
      <c r="D121" s="2" t="s">
        <v>1082</v>
      </c>
      <c r="E121" s="30">
        <v>6.9249681999999995</v>
      </c>
    </row>
    <row r="122" spans="1:5" s="13" customFormat="1" ht="12.75" customHeight="1">
      <c r="A122" s="3"/>
      <c r="B122" s="33">
        <v>41271</v>
      </c>
      <c r="C122" s="3" t="s">
        <v>900</v>
      </c>
      <c r="D122" s="3" t="s">
        <v>1082</v>
      </c>
      <c r="E122" s="31">
        <v>33.81013885</v>
      </c>
    </row>
    <row r="123" spans="1:5" s="13" customFormat="1" ht="12.75" customHeight="1">
      <c r="A123" s="2"/>
      <c r="B123" s="32">
        <v>41270</v>
      </c>
      <c r="C123" s="2" t="s">
        <v>900</v>
      </c>
      <c r="D123" s="2" t="s">
        <v>1994</v>
      </c>
      <c r="E123" s="30">
        <v>37.597513953865</v>
      </c>
    </row>
    <row r="124" spans="1:5" s="13" customFormat="1" ht="12.75" customHeight="1">
      <c r="A124" s="3"/>
      <c r="B124" s="33">
        <v>41269</v>
      </c>
      <c r="C124" s="3" t="s">
        <v>900</v>
      </c>
      <c r="D124" s="3" t="s">
        <v>923</v>
      </c>
      <c r="E124" s="31">
        <v>3.00681671</v>
      </c>
    </row>
    <row r="125" spans="1:5" s="13" customFormat="1" ht="12.75" customHeight="1">
      <c r="A125" s="2"/>
      <c r="B125" s="32">
        <v>41269</v>
      </c>
      <c r="C125" s="2" t="s">
        <v>900</v>
      </c>
      <c r="D125" s="2" t="s">
        <v>923</v>
      </c>
      <c r="E125" s="30">
        <v>86.53178304000001</v>
      </c>
    </row>
    <row r="126" spans="1:5" s="13" customFormat="1" ht="12.75" customHeight="1">
      <c r="A126" s="3"/>
      <c r="B126" s="33">
        <v>41264</v>
      </c>
      <c r="C126" s="3" t="s">
        <v>900</v>
      </c>
      <c r="D126" s="3" t="s">
        <v>1083</v>
      </c>
      <c r="E126" s="31">
        <v>51.7513405</v>
      </c>
    </row>
    <row r="127" spans="1:5" s="13" customFormat="1" ht="12.75" customHeight="1">
      <c r="A127" s="2"/>
      <c r="B127" s="32">
        <v>41264</v>
      </c>
      <c r="C127" s="2" t="s">
        <v>900</v>
      </c>
      <c r="D127" s="2" t="s">
        <v>2216</v>
      </c>
      <c r="E127" s="30">
        <v>64.0408608</v>
      </c>
    </row>
    <row r="128" spans="1:5" s="13" customFormat="1" ht="12.75" customHeight="1">
      <c r="A128" s="3"/>
      <c r="B128" s="33">
        <v>41264</v>
      </c>
      <c r="C128" s="3" t="s">
        <v>900</v>
      </c>
      <c r="D128" s="3" t="s">
        <v>1902</v>
      </c>
      <c r="E128" s="31">
        <v>178.63500000000053</v>
      </c>
    </row>
    <row r="129" spans="1:5" s="13" customFormat="1" ht="12.75" customHeight="1">
      <c r="A129" s="2"/>
      <c r="B129" s="32">
        <v>41262</v>
      </c>
      <c r="C129" s="2" t="s">
        <v>900</v>
      </c>
      <c r="D129" s="2" t="s">
        <v>2216</v>
      </c>
      <c r="E129" s="30">
        <v>56.200322639999996</v>
      </c>
    </row>
    <row r="130" spans="1:5" s="13" customFormat="1" ht="12.75" customHeight="1">
      <c r="A130" s="3"/>
      <c r="B130" s="33">
        <v>41261</v>
      </c>
      <c r="C130" s="3" t="s">
        <v>900</v>
      </c>
      <c r="D130" s="3" t="s">
        <v>1994</v>
      </c>
      <c r="E130" s="31">
        <v>77.162020859</v>
      </c>
    </row>
    <row r="131" spans="1:5" s="13" customFormat="1" ht="12.75" customHeight="1">
      <c r="A131" s="2"/>
      <c r="B131" s="32">
        <v>41257</v>
      </c>
      <c r="C131" s="2" t="s">
        <v>900</v>
      </c>
      <c r="D131" s="2" t="s">
        <v>923</v>
      </c>
      <c r="E131" s="30">
        <v>63</v>
      </c>
    </row>
    <row r="132" spans="1:5" s="13" customFormat="1" ht="12.75" customHeight="1">
      <c r="A132" s="3"/>
      <c r="B132" s="33">
        <v>41250</v>
      </c>
      <c r="C132" s="3" t="s">
        <v>900</v>
      </c>
      <c r="D132" s="3" t="s">
        <v>2216</v>
      </c>
      <c r="E132" s="31">
        <v>44.808343719999996</v>
      </c>
    </row>
    <row r="133" spans="1:5" s="13" customFormat="1" ht="12.75" customHeight="1">
      <c r="A133" s="2"/>
      <c r="B133" s="32">
        <v>41248</v>
      </c>
      <c r="C133" s="2" t="s">
        <v>900</v>
      </c>
      <c r="D133" s="2" t="s">
        <v>1082</v>
      </c>
      <c r="E133" s="30">
        <v>38.824360160000005</v>
      </c>
    </row>
    <row r="134" spans="1:5" s="13" customFormat="1" ht="12.75" customHeight="1">
      <c r="A134" s="3"/>
      <c r="B134" s="33">
        <v>41244</v>
      </c>
      <c r="C134" s="3" t="s">
        <v>900</v>
      </c>
      <c r="D134" s="3" t="s">
        <v>1082</v>
      </c>
      <c r="E134" s="31">
        <v>1.10323226</v>
      </c>
    </row>
    <row r="135" spans="1:5" s="13" customFormat="1" ht="12.75" customHeight="1">
      <c r="A135" s="2"/>
      <c r="B135" s="32">
        <v>41244</v>
      </c>
      <c r="C135" s="2" t="s">
        <v>900</v>
      </c>
      <c r="D135" s="2" t="s">
        <v>1082</v>
      </c>
      <c r="E135" s="30">
        <v>109.21999373999999</v>
      </c>
    </row>
    <row r="136" spans="1:5" s="13" customFormat="1" ht="12.75" customHeight="1">
      <c r="A136" s="3"/>
      <c r="B136" s="33">
        <v>41239</v>
      </c>
      <c r="C136" s="3" t="s">
        <v>900</v>
      </c>
      <c r="D136" s="3" t="s">
        <v>2216</v>
      </c>
      <c r="E136" s="31">
        <v>12.40188641</v>
      </c>
    </row>
    <row r="137" spans="1:5" s="13" customFormat="1" ht="12.75" customHeight="1">
      <c r="A137" s="2"/>
      <c r="B137" s="32">
        <v>41232</v>
      </c>
      <c r="C137" s="2" t="s">
        <v>900</v>
      </c>
      <c r="D137" s="2" t="s">
        <v>2216</v>
      </c>
      <c r="E137" s="30">
        <v>49.57232472</v>
      </c>
    </row>
    <row r="138" spans="1:5" s="13" customFormat="1" ht="12.75" customHeight="1">
      <c r="A138" s="3"/>
      <c r="B138" s="33">
        <v>41232</v>
      </c>
      <c r="C138" s="3" t="s">
        <v>900</v>
      </c>
      <c r="D138" s="3" t="s">
        <v>2216</v>
      </c>
      <c r="E138" s="31">
        <v>2.7153891100000003</v>
      </c>
    </row>
    <row r="139" spans="1:5" s="13" customFormat="1" ht="12.75" customHeight="1">
      <c r="A139" s="2"/>
      <c r="B139" s="32">
        <v>41227</v>
      </c>
      <c r="C139" s="2" t="s">
        <v>900</v>
      </c>
      <c r="D139" s="2" t="s">
        <v>1994</v>
      </c>
      <c r="E139" s="30">
        <v>143.06425704999998</v>
      </c>
    </row>
    <row r="140" spans="1:5" s="13" customFormat="1" ht="12.75" customHeight="1">
      <c r="A140" s="3"/>
      <c r="B140" s="33">
        <v>41226</v>
      </c>
      <c r="C140" s="3" t="s">
        <v>900</v>
      </c>
      <c r="D140" s="3" t="s">
        <v>1083</v>
      </c>
      <c r="E140" s="31">
        <v>35.96019299</v>
      </c>
    </row>
    <row r="141" spans="1:5" s="13" customFormat="1" ht="12.75" customHeight="1">
      <c r="A141" s="2"/>
      <c r="B141" s="32">
        <v>41226</v>
      </c>
      <c r="C141" s="2" t="s">
        <v>900</v>
      </c>
      <c r="D141" s="2" t="s">
        <v>1083</v>
      </c>
      <c r="E141" s="30">
        <v>13.5207622</v>
      </c>
    </row>
    <row r="142" spans="1:5" s="13" customFormat="1" ht="12.75" customHeight="1">
      <c r="A142" s="3"/>
      <c r="B142" s="33">
        <v>41226</v>
      </c>
      <c r="C142" s="3" t="s">
        <v>900</v>
      </c>
      <c r="D142" s="3" t="s">
        <v>1083</v>
      </c>
      <c r="E142" s="31">
        <v>54.083048299999994</v>
      </c>
    </row>
    <row r="143" spans="1:5" s="13" customFormat="1" ht="12.75" customHeight="1">
      <c r="A143" s="2"/>
      <c r="B143" s="32">
        <v>41225</v>
      </c>
      <c r="C143" s="2" t="s">
        <v>900</v>
      </c>
      <c r="D143" s="2" t="s">
        <v>1084</v>
      </c>
      <c r="E143" s="30">
        <v>19</v>
      </c>
    </row>
    <row r="144" spans="1:5" s="13" customFormat="1" ht="12.75" customHeight="1">
      <c r="A144" s="3"/>
      <c r="B144" s="33">
        <v>41224</v>
      </c>
      <c r="C144" s="3" t="s">
        <v>900</v>
      </c>
      <c r="D144" s="3" t="s">
        <v>1081</v>
      </c>
      <c r="E144" s="31">
        <v>19.62283028</v>
      </c>
    </row>
    <row r="145" spans="1:5" s="13" customFormat="1" ht="12.75" customHeight="1">
      <c r="A145" s="2"/>
      <c r="B145" s="32">
        <v>41221</v>
      </c>
      <c r="C145" s="2" t="s">
        <v>900</v>
      </c>
      <c r="D145" s="2" t="s">
        <v>1083</v>
      </c>
      <c r="E145" s="30">
        <v>8.29850496</v>
      </c>
    </row>
    <row r="146" spans="1:5" s="13" customFormat="1" ht="12.75" customHeight="1">
      <c r="A146" s="3"/>
      <c r="B146" s="33">
        <v>41212</v>
      </c>
      <c r="C146" s="3" t="s">
        <v>900</v>
      </c>
      <c r="D146" s="3" t="s">
        <v>1994</v>
      </c>
      <c r="E146" s="31">
        <v>101.25099999999985</v>
      </c>
    </row>
    <row r="147" spans="1:5" s="13" customFormat="1" ht="12.75" customHeight="1">
      <c r="A147" s="2"/>
      <c r="B147" s="32">
        <v>41201</v>
      </c>
      <c r="C147" s="2" t="s">
        <v>900</v>
      </c>
      <c r="D147" s="2" t="s">
        <v>1083</v>
      </c>
      <c r="E147" s="30">
        <v>11.06467461</v>
      </c>
    </row>
    <row r="148" spans="1:5" s="13" customFormat="1" ht="12.75" customHeight="1">
      <c r="A148" s="3"/>
      <c r="B148" s="33">
        <v>41200</v>
      </c>
      <c r="C148" s="3" t="s">
        <v>900</v>
      </c>
      <c r="D148" s="3" t="s">
        <v>2412</v>
      </c>
      <c r="E148" s="31">
        <v>27</v>
      </c>
    </row>
    <row r="149" spans="1:5" s="13" customFormat="1" ht="12.75" customHeight="1">
      <c r="A149" s="2"/>
      <c r="B149" s="32">
        <v>41178</v>
      </c>
      <c r="C149" s="2" t="s">
        <v>900</v>
      </c>
      <c r="D149" s="2" t="s">
        <v>978</v>
      </c>
      <c r="E149" s="30">
        <v>26.13146562</v>
      </c>
    </row>
    <row r="150" spans="1:5" s="13" customFormat="1" ht="12.75" customHeight="1">
      <c r="A150" s="3"/>
      <c r="B150" s="33">
        <v>41176</v>
      </c>
      <c r="C150" s="3" t="s">
        <v>900</v>
      </c>
      <c r="D150" s="3" t="s">
        <v>923</v>
      </c>
      <c r="E150" s="31">
        <v>25</v>
      </c>
    </row>
    <row r="151" spans="1:5" s="13" customFormat="1" ht="12.75" customHeight="1">
      <c r="A151" s="2"/>
      <c r="B151" s="32">
        <v>41173</v>
      </c>
      <c r="C151" s="2" t="s">
        <v>900</v>
      </c>
      <c r="D151" s="2" t="s">
        <v>2216</v>
      </c>
      <c r="E151" s="30">
        <v>322.18065771</v>
      </c>
    </row>
    <row r="152" spans="1:5" s="13" customFormat="1" ht="12.75" customHeight="1">
      <c r="A152" s="3"/>
      <c r="B152" s="33">
        <v>41173</v>
      </c>
      <c r="C152" s="3" t="s">
        <v>900</v>
      </c>
      <c r="D152" s="3" t="s">
        <v>2216</v>
      </c>
      <c r="E152" s="31">
        <v>2190.91822092</v>
      </c>
    </row>
    <row r="153" spans="1:5" s="13" customFormat="1" ht="12.75" customHeight="1">
      <c r="A153" s="2"/>
      <c r="B153" s="32">
        <v>41173</v>
      </c>
      <c r="C153" s="2" t="s">
        <v>900</v>
      </c>
      <c r="D153" s="2" t="s">
        <v>1081</v>
      </c>
      <c r="E153" s="30">
        <v>20.549176208694</v>
      </c>
    </row>
    <row r="154" spans="1:5" s="13" customFormat="1" ht="12.75" customHeight="1">
      <c r="A154" s="3"/>
      <c r="B154" s="33">
        <v>41173</v>
      </c>
      <c r="C154" s="3" t="s">
        <v>900</v>
      </c>
      <c r="D154" s="3" t="s">
        <v>1902</v>
      </c>
      <c r="E154" s="31">
        <v>145</v>
      </c>
    </row>
    <row r="155" spans="1:5" s="13" customFormat="1" ht="12.75" customHeight="1">
      <c r="A155" s="2"/>
      <c r="B155" s="32">
        <v>41165</v>
      </c>
      <c r="C155" s="2" t="s">
        <v>900</v>
      </c>
      <c r="D155" s="2" t="s">
        <v>2216</v>
      </c>
      <c r="E155" s="30">
        <v>245.884924</v>
      </c>
    </row>
    <row r="156" spans="1:5" s="13" customFormat="1" ht="12.75" customHeight="1">
      <c r="A156" s="3"/>
      <c r="B156" s="33">
        <v>41158</v>
      </c>
      <c r="C156" s="3" t="s">
        <v>900</v>
      </c>
      <c r="D156" s="3" t="s">
        <v>923</v>
      </c>
      <c r="E156" s="31">
        <v>23.1189084</v>
      </c>
    </row>
    <row r="157" spans="1:5" s="13" customFormat="1" ht="12.75" customHeight="1">
      <c r="A157" s="2"/>
      <c r="B157" s="32">
        <v>41149</v>
      </c>
      <c r="C157" s="2" t="s">
        <v>900</v>
      </c>
      <c r="D157" s="2" t="s">
        <v>1994</v>
      </c>
      <c r="E157" s="30">
        <v>11.00000022</v>
      </c>
    </row>
    <row r="158" spans="1:5" s="13" customFormat="1" ht="12.75" customHeight="1">
      <c r="A158" s="3"/>
      <c r="B158" s="33">
        <v>41149</v>
      </c>
      <c r="C158" s="3" t="s">
        <v>900</v>
      </c>
      <c r="D158" s="3" t="s">
        <v>1994</v>
      </c>
      <c r="E158" s="31">
        <v>42.00000084</v>
      </c>
    </row>
    <row r="159" spans="1:5" s="13" customFormat="1" ht="12.75" customHeight="1">
      <c r="A159" s="2"/>
      <c r="B159" s="32">
        <v>41149</v>
      </c>
      <c r="C159" s="2" t="s">
        <v>900</v>
      </c>
      <c r="D159" s="2" t="s">
        <v>1994</v>
      </c>
      <c r="E159" s="30">
        <v>7.00000014</v>
      </c>
    </row>
    <row r="160" spans="1:5" s="13" customFormat="1" ht="12.75" customHeight="1">
      <c r="A160" s="3"/>
      <c r="B160" s="33">
        <v>41148</v>
      </c>
      <c r="C160" s="3" t="s">
        <v>900</v>
      </c>
      <c r="D160" s="3" t="s">
        <v>1081</v>
      </c>
      <c r="E160" s="31">
        <v>5.620082999999999</v>
      </c>
    </row>
    <row r="161" spans="1:5" s="13" customFormat="1" ht="12.75" customHeight="1">
      <c r="A161" s="2"/>
      <c r="B161" s="32">
        <v>41141</v>
      </c>
      <c r="C161" s="2" t="s">
        <v>900</v>
      </c>
      <c r="D161" s="2" t="s">
        <v>1081</v>
      </c>
      <c r="E161" s="30">
        <v>163.8056314</v>
      </c>
    </row>
    <row r="162" spans="1:5" s="13" customFormat="1" ht="12.75" customHeight="1">
      <c r="A162" s="3"/>
      <c r="B162" s="33">
        <v>41129</v>
      </c>
      <c r="C162" s="3" t="s">
        <v>900</v>
      </c>
      <c r="D162" s="3" t="s">
        <v>2216</v>
      </c>
      <c r="E162" s="31">
        <v>92.35259039</v>
      </c>
    </row>
    <row r="163" spans="1:5" s="13" customFormat="1" ht="12.75" customHeight="1">
      <c r="A163" s="2"/>
      <c r="B163" s="32">
        <v>41129</v>
      </c>
      <c r="C163" s="2" t="s">
        <v>900</v>
      </c>
      <c r="D163" s="2" t="s">
        <v>978</v>
      </c>
      <c r="E163" s="30">
        <v>3.07669383</v>
      </c>
    </row>
    <row r="164" spans="1:5" s="13" customFormat="1" ht="12.75" customHeight="1">
      <c r="A164" s="3"/>
      <c r="B164" s="33">
        <v>41128</v>
      </c>
      <c r="C164" s="3" t="s">
        <v>900</v>
      </c>
      <c r="D164" s="3" t="s">
        <v>1082</v>
      </c>
      <c r="E164" s="31">
        <v>50</v>
      </c>
    </row>
    <row r="165" spans="1:5" s="13" customFormat="1" ht="12.75" customHeight="1">
      <c r="A165" s="2"/>
      <c r="B165" s="32">
        <v>41127</v>
      </c>
      <c r="C165" s="2" t="s">
        <v>900</v>
      </c>
      <c r="D165" s="2" t="s">
        <v>923</v>
      </c>
      <c r="E165" s="30">
        <v>84.20000064</v>
      </c>
    </row>
    <row r="166" spans="1:5" s="13" customFormat="1" ht="12.75" customHeight="1">
      <c r="A166" s="3"/>
      <c r="B166" s="33">
        <v>41122</v>
      </c>
      <c r="C166" s="3" t="s">
        <v>900</v>
      </c>
      <c r="D166" s="3" t="s">
        <v>923</v>
      </c>
      <c r="E166" s="31">
        <v>7.15000006</v>
      </c>
    </row>
    <row r="167" spans="1:5" s="13" customFormat="1" ht="12.75" customHeight="1">
      <c r="A167" s="2"/>
      <c r="B167" s="32">
        <v>41107</v>
      </c>
      <c r="C167" s="2" t="s">
        <v>900</v>
      </c>
      <c r="D167" s="2" t="s">
        <v>923</v>
      </c>
      <c r="E167" s="30">
        <v>144</v>
      </c>
    </row>
    <row r="168" spans="1:5" s="13" customFormat="1" ht="12.75" customHeight="1">
      <c r="A168" s="3"/>
      <c r="B168" s="33">
        <v>41105</v>
      </c>
      <c r="C168" s="3" t="s">
        <v>900</v>
      </c>
      <c r="D168" s="3" t="s">
        <v>1083</v>
      </c>
      <c r="E168" s="31">
        <v>10.9999998</v>
      </c>
    </row>
    <row r="169" spans="1:5" s="13" customFormat="1" ht="12.75" customHeight="1">
      <c r="A169" s="2"/>
      <c r="B169" s="32">
        <v>41101</v>
      </c>
      <c r="C169" s="2" t="s">
        <v>900</v>
      </c>
      <c r="D169" s="2" t="s">
        <v>2217</v>
      </c>
      <c r="E169" s="30">
        <v>34.634401000000004</v>
      </c>
    </row>
    <row r="170" spans="1:5" s="13" customFormat="1" ht="12.75" customHeight="1">
      <c r="A170" s="3"/>
      <c r="B170" s="33">
        <v>41093</v>
      </c>
      <c r="C170" s="3" t="s">
        <v>900</v>
      </c>
      <c r="D170" s="3" t="s">
        <v>1082</v>
      </c>
      <c r="E170" s="31">
        <v>130.00033</v>
      </c>
    </row>
    <row r="171" spans="1:5" s="13" customFormat="1" ht="12.75" customHeight="1">
      <c r="A171" s="2"/>
      <c r="B171" s="32">
        <v>41088</v>
      </c>
      <c r="C171" s="2" t="s">
        <v>900</v>
      </c>
      <c r="D171" s="2" t="s">
        <v>1081</v>
      </c>
      <c r="E171" s="30">
        <v>41.89561875</v>
      </c>
    </row>
    <row r="172" spans="1:5" s="13" customFormat="1" ht="12.75" customHeight="1">
      <c r="A172" s="3"/>
      <c r="B172" s="33">
        <v>41082</v>
      </c>
      <c r="C172" s="3" t="s">
        <v>900</v>
      </c>
      <c r="D172" s="3" t="s">
        <v>1082</v>
      </c>
      <c r="E172" s="31">
        <v>30</v>
      </c>
    </row>
    <row r="173" spans="1:5" s="13" customFormat="1" ht="12.75" customHeight="1">
      <c r="A173" s="2"/>
      <c r="B173" s="32">
        <v>41080</v>
      </c>
      <c r="C173" s="2" t="s">
        <v>900</v>
      </c>
      <c r="D173" s="2" t="s">
        <v>1081</v>
      </c>
      <c r="E173" s="30">
        <v>130.1312927100004</v>
      </c>
    </row>
    <row r="174" spans="1:5" s="13" customFormat="1" ht="12.75" customHeight="1">
      <c r="A174" s="3"/>
      <c r="B174" s="33">
        <v>41075</v>
      </c>
      <c r="C174" s="3" t="s">
        <v>900</v>
      </c>
      <c r="D174" s="3" t="s">
        <v>1994</v>
      </c>
      <c r="E174" s="31">
        <v>8.659453599999999</v>
      </c>
    </row>
    <row r="175" spans="1:5" s="13" customFormat="1" ht="12.75" customHeight="1">
      <c r="A175" s="2"/>
      <c r="B175" s="32">
        <v>41075</v>
      </c>
      <c r="C175" s="2" t="s">
        <v>900</v>
      </c>
      <c r="D175" s="2" t="s">
        <v>1994</v>
      </c>
      <c r="E175" s="30">
        <v>8.95172416</v>
      </c>
    </row>
    <row r="176" spans="1:5" s="13" customFormat="1" ht="12.75" customHeight="1">
      <c r="A176" s="3"/>
      <c r="B176" s="33">
        <v>41075</v>
      </c>
      <c r="C176" s="3" t="s">
        <v>900</v>
      </c>
      <c r="D176" s="3" t="s">
        <v>1081</v>
      </c>
      <c r="E176" s="31">
        <v>20.980434239999997</v>
      </c>
    </row>
    <row r="177" spans="1:5" s="13" customFormat="1" ht="12.75" customHeight="1">
      <c r="A177" s="2"/>
      <c r="B177" s="32">
        <v>41075</v>
      </c>
      <c r="C177" s="2" t="s">
        <v>900</v>
      </c>
      <c r="D177" s="2" t="s">
        <v>1648</v>
      </c>
      <c r="E177" s="30">
        <v>50.000000549999996</v>
      </c>
    </row>
    <row r="178" spans="1:5" s="13" customFormat="1" ht="12.75" customHeight="1">
      <c r="A178" s="3"/>
      <c r="B178" s="33">
        <v>41074</v>
      </c>
      <c r="C178" s="3" t="s">
        <v>900</v>
      </c>
      <c r="D178" s="3" t="s">
        <v>923</v>
      </c>
      <c r="E178" s="31">
        <v>251.50047</v>
      </c>
    </row>
    <row r="179" spans="1:5" s="13" customFormat="1" ht="12.75" customHeight="1">
      <c r="A179" s="2"/>
      <c r="B179" s="32">
        <v>41074</v>
      </c>
      <c r="C179" s="2" t="s">
        <v>900</v>
      </c>
      <c r="D179" s="2" t="s">
        <v>1994</v>
      </c>
      <c r="E179" s="30">
        <v>45</v>
      </c>
    </row>
    <row r="180" spans="1:5" s="13" customFormat="1" ht="12.75" customHeight="1">
      <c r="A180" s="3"/>
      <c r="B180" s="33">
        <v>41071</v>
      </c>
      <c r="C180" s="3" t="s">
        <v>900</v>
      </c>
      <c r="D180" s="3" t="s">
        <v>1902</v>
      </c>
      <c r="E180" s="31">
        <v>262</v>
      </c>
    </row>
    <row r="181" spans="1:5" s="13" customFormat="1" ht="12.75" customHeight="1">
      <c r="A181" s="2"/>
      <c r="B181" s="32">
        <v>41066</v>
      </c>
      <c r="C181" s="2" t="s">
        <v>900</v>
      </c>
      <c r="D181" s="2" t="s">
        <v>904</v>
      </c>
      <c r="E181" s="30">
        <v>22.318272240000002</v>
      </c>
    </row>
    <row r="182" spans="1:5" s="13" customFormat="1" ht="12.75" customHeight="1">
      <c r="A182" s="3"/>
      <c r="B182" s="33">
        <v>41066</v>
      </c>
      <c r="C182" s="3" t="s">
        <v>900</v>
      </c>
      <c r="D182" s="3" t="s">
        <v>904</v>
      </c>
      <c r="E182" s="31">
        <v>21.250000280000002</v>
      </c>
    </row>
    <row r="183" spans="1:5" s="13" customFormat="1" ht="12.75" customHeight="1">
      <c r="A183" s="2"/>
      <c r="B183" s="32">
        <v>41061</v>
      </c>
      <c r="C183" s="2" t="s">
        <v>900</v>
      </c>
      <c r="D183" s="2" t="s">
        <v>904</v>
      </c>
      <c r="E183" s="30">
        <v>35.18763604000001</v>
      </c>
    </row>
    <row r="184" spans="1:5" s="13" customFormat="1" ht="12.75" customHeight="1">
      <c r="A184" s="3"/>
      <c r="B184" s="33">
        <v>41060</v>
      </c>
      <c r="C184" s="3" t="s">
        <v>900</v>
      </c>
      <c r="D184" s="3" t="s">
        <v>923</v>
      </c>
      <c r="E184" s="31">
        <v>14.809865400000001</v>
      </c>
    </row>
    <row r="185" spans="1:5" s="13" customFormat="1" ht="12.75" customHeight="1">
      <c r="A185" s="2"/>
      <c r="B185" s="32">
        <v>41059</v>
      </c>
      <c r="C185" s="2" t="s">
        <v>900</v>
      </c>
      <c r="D185" s="2" t="s">
        <v>1082</v>
      </c>
      <c r="E185" s="30">
        <v>4.502560679999999</v>
      </c>
    </row>
    <row r="186" spans="1:5" s="13" customFormat="1" ht="12.75" customHeight="1">
      <c r="A186" s="3"/>
      <c r="B186" s="33">
        <v>41059</v>
      </c>
      <c r="C186" s="3" t="s">
        <v>900</v>
      </c>
      <c r="D186" s="3" t="s">
        <v>1082</v>
      </c>
      <c r="E186" s="31">
        <v>4.26910124</v>
      </c>
    </row>
    <row r="187" spans="1:5" s="13" customFormat="1" ht="12.75" customHeight="1">
      <c r="A187" s="2"/>
      <c r="B187" s="32">
        <v>41050</v>
      </c>
      <c r="C187" s="2" t="s">
        <v>900</v>
      </c>
      <c r="D187" s="2" t="s">
        <v>2139</v>
      </c>
      <c r="E187" s="30">
        <v>300.000006</v>
      </c>
    </row>
    <row r="188" spans="1:5" s="13" customFormat="1" ht="12.75" customHeight="1">
      <c r="A188" s="3"/>
      <c r="B188" s="33">
        <v>41047</v>
      </c>
      <c r="C188" s="3" t="s">
        <v>900</v>
      </c>
      <c r="D188" s="3" t="s">
        <v>1936</v>
      </c>
      <c r="E188" s="31">
        <v>33.78795622</v>
      </c>
    </row>
    <row r="189" spans="1:5" s="13" customFormat="1" ht="12.75" customHeight="1">
      <c r="A189" s="2"/>
      <c r="B189" s="32">
        <v>41045</v>
      </c>
      <c r="C189" s="2" t="s">
        <v>900</v>
      </c>
      <c r="D189" s="2" t="s">
        <v>904</v>
      </c>
      <c r="E189" s="30">
        <v>25</v>
      </c>
    </row>
    <row r="190" spans="1:5" s="13" customFormat="1" ht="12.75" customHeight="1">
      <c r="A190" s="3"/>
      <c r="B190" s="33">
        <v>41044</v>
      </c>
      <c r="C190" s="3" t="s">
        <v>900</v>
      </c>
      <c r="D190" s="3" t="s">
        <v>904</v>
      </c>
      <c r="E190" s="31">
        <v>25.000000059999998</v>
      </c>
    </row>
    <row r="191" spans="1:5" s="13" customFormat="1" ht="12.75" customHeight="1">
      <c r="A191" s="2"/>
      <c r="B191" s="32">
        <v>41026</v>
      </c>
      <c r="C191" s="2" t="s">
        <v>900</v>
      </c>
      <c r="D191" s="2" t="s">
        <v>1081</v>
      </c>
      <c r="E191" s="30">
        <v>24.99999975</v>
      </c>
    </row>
    <row r="192" spans="1:5" s="13" customFormat="1" ht="12.75" customHeight="1">
      <c r="A192" s="3"/>
      <c r="B192" s="33">
        <v>41009</v>
      </c>
      <c r="C192" s="3" t="s">
        <v>900</v>
      </c>
      <c r="D192" s="3" t="s">
        <v>904</v>
      </c>
      <c r="E192" s="31">
        <v>43.41610944</v>
      </c>
    </row>
    <row r="193" spans="1:5" s="13" customFormat="1" ht="12.75" customHeight="1">
      <c r="A193" s="2"/>
      <c r="B193" s="32">
        <v>41009</v>
      </c>
      <c r="C193" s="2" t="s">
        <v>900</v>
      </c>
      <c r="D193" s="2" t="s">
        <v>904</v>
      </c>
      <c r="E193" s="30">
        <v>1.80900526</v>
      </c>
    </row>
    <row r="194" spans="1:5" s="13" customFormat="1" ht="12.75" customHeight="1">
      <c r="A194" s="3"/>
      <c r="B194" s="33">
        <v>41009</v>
      </c>
      <c r="C194" s="3" t="s">
        <v>900</v>
      </c>
      <c r="D194" s="3" t="s">
        <v>1082</v>
      </c>
      <c r="E194" s="31">
        <v>5.1475253499999996</v>
      </c>
    </row>
    <row r="195" spans="1:5" s="13" customFormat="1" ht="12.75" customHeight="1">
      <c r="A195" s="2"/>
      <c r="B195" s="32">
        <v>41008</v>
      </c>
      <c r="C195" s="2" t="s">
        <v>900</v>
      </c>
      <c r="D195" s="2" t="s">
        <v>1648</v>
      </c>
      <c r="E195" s="30">
        <v>9.05692518</v>
      </c>
    </row>
    <row r="196" spans="1:5" s="13" customFormat="1" ht="12.75" customHeight="1">
      <c r="A196" s="3"/>
      <c r="B196" s="33">
        <v>41008</v>
      </c>
      <c r="C196" s="3" t="s">
        <v>900</v>
      </c>
      <c r="D196" s="3" t="s">
        <v>1648</v>
      </c>
      <c r="E196" s="31">
        <v>3.03358911</v>
      </c>
    </row>
    <row r="197" spans="1:5" s="13" customFormat="1" ht="12.75" customHeight="1">
      <c r="A197" s="2"/>
      <c r="B197" s="32">
        <v>41002</v>
      </c>
      <c r="C197" s="2" t="s">
        <v>900</v>
      </c>
      <c r="D197" s="2" t="s">
        <v>904</v>
      </c>
      <c r="E197" s="30">
        <v>27.70000032</v>
      </c>
    </row>
    <row r="198" spans="1:5" s="13" customFormat="1" ht="12.75" customHeight="1">
      <c r="A198" s="3"/>
      <c r="B198" s="33">
        <v>40996</v>
      </c>
      <c r="C198" s="3" t="s">
        <v>900</v>
      </c>
      <c r="D198" s="3" t="s">
        <v>1994</v>
      </c>
      <c r="E198" s="31">
        <v>19.01969198</v>
      </c>
    </row>
    <row r="199" spans="1:5" s="13" customFormat="1" ht="12.75" customHeight="1">
      <c r="A199" s="2"/>
      <c r="B199" s="32">
        <v>40996</v>
      </c>
      <c r="C199" s="2" t="s">
        <v>900</v>
      </c>
      <c r="D199" s="2" t="s">
        <v>1081</v>
      </c>
      <c r="E199" s="30">
        <v>100</v>
      </c>
    </row>
    <row r="200" spans="1:5" s="13" customFormat="1" ht="12.75" customHeight="1">
      <c r="A200" s="3"/>
      <c r="B200" s="33">
        <v>40987</v>
      </c>
      <c r="C200" s="3" t="s">
        <v>900</v>
      </c>
      <c r="D200" s="3" t="s">
        <v>1081</v>
      </c>
      <c r="E200" s="31">
        <v>33.136684800000005</v>
      </c>
    </row>
    <row r="201" spans="1:5" s="13" customFormat="1" ht="12.75" customHeight="1">
      <c r="A201" s="2"/>
      <c r="B201" s="32">
        <v>40983</v>
      </c>
      <c r="C201" s="2" t="s">
        <v>900</v>
      </c>
      <c r="D201" s="2" t="s">
        <v>1083</v>
      </c>
      <c r="E201" s="30">
        <v>32.4</v>
      </c>
    </row>
    <row r="202" spans="1:5" s="13" customFormat="1" ht="12.75" customHeight="1">
      <c r="A202" s="3"/>
      <c r="B202" s="33">
        <v>40983</v>
      </c>
      <c r="C202" s="3" t="s">
        <v>900</v>
      </c>
      <c r="D202" s="3" t="s">
        <v>1083</v>
      </c>
      <c r="E202" s="31">
        <v>3.6</v>
      </c>
    </row>
    <row r="203" spans="1:5" s="13" customFormat="1" ht="12.75" customHeight="1">
      <c r="A203" s="2"/>
      <c r="B203" s="32">
        <v>40983</v>
      </c>
      <c r="C203" s="2" t="s">
        <v>900</v>
      </c>
      <c r="D203" s="2" t="s">
        <v>1081</v>
      </c>
      <c r="E203" s="30">
        <v>14.7</v>
      </c>
    </row>
    <row r="204" spans="1:5" s="13" customFormat="1" ht="12.75" customHeight="1">
      <c r="A204" s="3"/>
      <c r="B204" s="33">
        <v>40968</v>
      </c>
      <c r="C204" s="3" t="s">
        <v>900</v>
      </c>
      <c r="D204" s="3" t="s">
        <v>901</v>
      </c>
      <c r="E204" s="31">
        <v>135</v>
      </c>
    </row>
    <row r="205" spans="1:5" s="13" customFormat="1" ht="12.75" customHeight="1">
      <c r="A205" s="2"/>
      <c r="B205" s="32">
        <v>40967</v>
      </c>
      <c r="C205" s="2" t="s">
        <v>900</v>
      </c>
      <c r="D205" s="2" t="s">
        <v>904</v>
      </c>
      <c r="E205" s="30">
        <v>3.2696199999999997</v>
      </c>
    </row>
    <row r="206" spans="1:5" s="13" customFormat="1" ht="12.75" customHeight="1">
      <c r="A206" s="3"/>
      <c r="B206" s="33">
        <v>40967</v>
      </c>
      <c r="C206" s="3" t="s">
        <v>900</v>
      </c>
      <c r="D206" s="3" t="s">
        <v>904</v>
      </c>
      <c r="E206" s="31">
        <v>3.170445</v>
      </c>
    </row>
    <row r="207" spans="1:5" s="13" customFormat="1" ht="12.75" customHeight="1">
      <c r="A207" s="2"/>
      <c r="B207" s="32">
        <v>40967</v>
      </c>
      <c r="C207" s="2" t="s">
        <v>900</v>
      </c>
      <c r="D207" s="2" t="s">
        <v>904</v>
      </c>
      <c r="E207" s="30">
        <v>3.285</v>
      </c>
    </row>
    <row r="208" spans="1:5" s="13" customFormat="1" ht="12.75" customHeight="1">
      <c r="A208" s="3"/>
      <c r="B208" s="33">
        <v>40967</v>
      </c>
      <c r="C208" s="3" t="s">
        <v>900</v>
      </c>
      <c r="D208" s="3" t="s">
        <v>904</v>
      </c>
      <c r="E208" s="31">
        <v>3.191</v>
      </c>
    </row>
    <row r="209" spans="1:5" s="13" customFormat="1" ht="12.75" customHeight="1">
      <c r="A209" s="2"/>
      <c r="B209" s="32">
        <v>40967</v>
      </c>
      <c r="C209" s="2" t="s">
        <v>900</v>
      </c>
      <c r="D209" s="2" t="s">
        <v>904</v>
      </c>
      <c r="E209" s="30">
        <v>3.1302800000000004</v>
      </c>
    </row>
    <row r="210" spans="1:5" s="13" customFormat="1" ht="12.75" customHeight="1">
      <c r="A210" s="3"/>
      <c r="B210" s="33">
        <v>40967</v>
      </c>
      <c r="C210" s="3" t="s">
        <v>900</v>
      </c>
      <c r="D210" s="3" t="s">
        <v>904</v>
      </c>
      <c r="E210" s="31">
        <v>3.29475</v>
      </c>
    </row>
    <row r="211" spans="1:5" s="13" customFormat="1" ht="12.75" customHeight="1">
      <c r="A211" s="2"/>
      <c r="B211" s="32">
        <v>40966</v>
      </c>
      <c r="C211" s="2" t="s">
        <v>900</v>
      </c>
      <c r="D211" s="2" t="s">
        <v>1082</v>
      </c>
      <c r="E211" s="30">
        <v>14.70291914</v>
      </c>
    </row>
    <row r="212" spans="1:5" s="13" customFormat="1" ht="12.75" customHeight="1">
      <c r="A212" s="3"/>
      <c r="B212" s="33">
        <v>40966</v>
      </c>
      <c r="C212" s="3" t="s">
        <v>900</v>
      </c>
      <c r="D212" s="3" t="s">
        <v>1082</v>
      </c>
      <c r="E212" s="31">
        <v>12</v>
      </c>
    </row>
    <row r="213" spans="1:5" s="13" customFormat="1" ht="12.75" customHeight="1">
      <c r="A213" s="2"/>
      <c r="B213" s="32">
        <v>40954</v>
      </c>
      <c r="C213" s="2" t="s">
        <v>900</v>
      </c>
      <c r="D213" s="2" t="s">
        <v>904</v>
      </c>
      <c r="E213" s="30">
        <v>25</v>
      </c>
    </row>
    <row r="214" spans="1:5" s="13" customFormat="1" ht="12.75" customHeight="1">
      <c r="A214" s="3"/>
      <c r="B214" s="33">
        <v>40952</v>
      </c>
      <c r="C214" s="3" t="s">
        <v>900</v>
      </c>
      <c r="D214" s="3" t="s">
        <v>1082</v>
      </c>
      <c r="E214" s="31">
        <v>60.82362004</v>
      </c>
    </row>
    <row r="215" spans="1:5" s="13" customFormat="1" ht="12.75" customHeight="1">
      <c r="A215" s="2"/>
      <c r="B215" s="32">
        <v>40940</v>
      </c>
      <c r="C215" s="2" t="s">
        <v>900</v>
      </c>
      <c r="D215" s="2" t="s">
        <v>1847</v>
      </c>
      <c r="E215" s="30">
        <v>20.73552986</v>
      </c>
    </row>
    <row r="216" spans="1:5" s="13" customFormat="1" ht="12.75" customHeight="1">
      <c r="A216" s="3"/>
      <c r="B216" s="33">
        <v>40940</v>
      </c>
      <c r="C216" s="3" t="s">
        <v>900</v>
      </c>
      <c r="D216" s="3" t="s">
        <v>1847</v>
      </c>
      <c r="E216" s="31">
        <v>82.94211696</v>
      </c>
    </row>
    <row r="217" spans="1:5" s="13" customFormat="1" ht="12.75" customHeight="1">
      <c r="A217" s="2"/>
      <c r="B217" s="32">
        <v>40918</v>
      </c>
      <c r="C217" s="2" t="s">
        <v>900</v>
      </c>
      <c r="D217" s="2" t="s">
        <v>1082</v>
      </c>
      <c r="E217" s="30">
        <v>63.6930749</v>
      </c>
    </row>
    <row r="218" spans="1:5" s="13" customFormat="1" ht="12.75" customHeight="1">
      <c r="A218" s="3"/>
      <c r="B218" s="33">
        <v>40911</v>
      </c>
      <c r="C218" s="3" t="s">
        <v>900</v>
      </c>
      <c r="D218" s="3" t="s">
        <v>1936</v>
      </c>
      <c r="E218" s="31">
        <v>15.70376808</v>
      </c>
    </row>
    <row r="219" spans="1:5" s="13" customFormat="1" ht="12.75" customHeight="1">
      <c r="A219" s="35"/>
      <c r="B219" s="35"/>
      <c r="C219" s="35"/>
      <c r="D219" s="35" t="s">
        <v>1987</v>
      </c>
      <c r="E219" s="34">
        <f>SUM(E121:E218)</f>
        <v>7238.0006975815595</v>
      </c>
    </row>
    <row r="220" spans="1:5" s="13" customFormat="1" ht="19.5" customHeight="1">
      <c r="A220" s="20"/>
      <c r="B220" s="18"/>
      <c r="C220" s="17"/>
      <c r="D220" s="17"/>
      <c r="E220" s="19"/>
    </row>
    <row r="221" spans="1:5" s="13" customFormat="1" ht="24.75">
      <c r="A221" s="12" t="s">
        <v>3</v>
      </c>
      <c r="B221" s="10"/>
      <c r="C221" s="10"/>
      <c r="D221" s="11"/>
      <c r="E221" s="11"/>
    </row>
    <row r="222" spans="1:5" s="13" customFormat="1" ht="36" customHeight="1">
      <c r="A222" s="1" t="s">
        <v>550</v>
      </c>
      <c r="B222" s="28" t="s">
        <v>551</v>
      </c>
      <c r="C222" s="28" t="s">
        <v>6</v>
      </c>
      <c r="D222" s="28" t="s">
        <v>7</v>
      </c>
      <c r="E222" s="28" t="s">
        <v>844</v>
      </c>
    </row>
    <row r="223" spans="1:5" s="13" customFormat="1" ht="12.75" customHeight="1">
      <c r="A223" s="2"/>
      <c r="B223" s="32">
        <v>40905</v>
      </c>
      <c r="C223" s="2" t="s">
        <v>900</v>
      </c>
      <c r="D223" s="2" t="s">
        <v>1082</v>
      </c>
      <c r="E223" s="30">
        <v>7.67753156</v>
      </c>
    </row>
    <row r="224" spans="1:5" s="13" customFormat="1" ht="12.75" customHeight="1">
      <c r="A224" s="3"/>
      <c r="B224" s="33">
        <v>40905</v>
      </c>
      <c r="C224" s="3" t="s">
        <v>900</v>
      </c>
      <c r="D224" s="3" t="s">
        <v>1083</v>
      </c>
      <c r="E224" s="31">
        <v>30</v>
      </c>
    </row>
    <row r="225" spans="1:5" s="13" customFormat="1" ht="12.75" customHeight="1">
      <c r="A225" s="2"/>
      <c r="B225" s="32">
        <v>40905</v>
      </c>
      <c r="C225" s="2" t="s">
        <v>900</v>
      </c>
      <c r="D225" s="2" t="s">
        <v>1902</v>
      </c>
      <c r="E225" s="30">
        <v>9.93674247774066</v>
      </c>
    </row>
    <row r="226" spans="1:5" s="13" customFormat="1" ht="12.75" customHeight="1">
      <c r="A226" s="3"/>
      <c r="B226" s="33">
        <v>40905</v>
      </c>
      <c r="C226" s="3" t="s">
        <v>900</v>
      </c>
      <c r="D226" s="3" t="s">
        <v>1902</v>
      </c>
      <c r="E226" s="31">
        <v>21.1522575206149</v>
      </c>
    </row>
    <row r="227" spans="1:5" s="13" customFormat="1" ht="12.75" customHeight="1">
      <c r="A227" s="2"/>
      <c r="B227" s="32">
        <v>40905</v>
      </c>
      <c r="C227" s="2" t="s">
        <v>900</v>
      </c>
      <c r="D227" s="2" t="s">
        <v>901</v>
      </c>
      <c r="E227" s="30">
        <v>26.27651858</v>
      </c>
    </row>
    <row r="228" spans="1:5" s="13" customFormat="1" ht="12.75" customHeight="1">
      <c r="A228" s="3"/>
      <c r="B228" s="33">
        <v>40904</v>
      </c>
      <c r="C228" s="3" t="s">
        <v>900</v>
      </c>
      <c r="D228" s="3" t="s">
        <v>1903</v>
      </c>
      <c r="E228" s="31">
        <v>64.43937</v>
      </c>
    </row>
    <row r="229" spans="1:5" s="13" customFormat="1" ht="12.75" customHeight="1">
      <c r="A229" s="2"/>
      <c r="B229" s="32">
        <v>40904</v>
      </c>
      <c r="C229" s="2" t="s">
        <v>900</v>
      </c>
      <c r="D229" s="2" t="s">
        <v>1903</v>
      </c>
      <c r="E229" s="30">
        <v>18.98214</v>
      </c>
    </row>
    <row r="230" spans="1:5" s="13" customFormat="1" ht="12.75" customHeight="1">
      <c r="A230" s="3"/>
      <c r="B230" s="33">
        <v>40899</v>
      </c>
      <c r="C230" s="3" t="s">
        <v>900</v>
      </c>
      <c r="D230" s="3" t="s">
        <v>1648</v>
      </c>
      <c r="E230" s="31">
        <v>4.57928292</v>
      </c>
    </row>
    <row r="231" spans="1:5" s="13" customFormat="1" ht="12.75" customHeight="1">
      <c r="A231" s="2"/>
      <c r="B231" s="32">
        <v>40899</v>
      </c>
      <c r="C231" s="2" t="s">
        <v>900</v>
      </c>
      <c r="D231" s="2" t="s">
        <v>1648</v>
      </c>
      <c r="E231" s="30">
        <v>13.73784876</v>
      </c>
    </row>
    <row r="232" spans="1:5" s="13" customFormat="1" ht="12.75" customHeight="1">
      <c r="A232" s="3"/>
      <c r="B232" s="33">
        <v>40899</v>
      </c>
      <c r="C232" s="3" t="s">
        <v>900</v>
      </c>
      <c r="D232" s="3" t="s">
        <v>1648</v>
      </c>
      <c r="E232" s="31">
        <v>144.36548496</v>
      </c>
    </row>
    <row r="233" spans="1:5" s="13" customFormat="1" ht="12.75" customHeight="1">
      <c r="A233" s="2"/>
      <c r="B233" s="32">
        <v>40897</v>
      </c>
      <c r="C233" s="2" t="s">
        <v>900</v>
      </c>
      <c r="D233" s="2" t="s">
        <v>1648</v>
      </c>
      <c r="E233" s="30">
        <v>250</v>
      </c>
    </row>
    <row r="234" spans="1:5" s="13" customFormat="1" ht="12.75" customHeight="1">
      <c r="A234" s="3"/>
      <c r="B234" s="33">
        <v>40891</v>
      </c>
      <c r="C234" s="3" t="s">
        <v>900</v>
      </c>
      <c r="D234" s="3" t="s">
        <v>1082</v>
      </c>
      <c r="E234" s="31">
        <v>317.06968</v>
      </c>
    </row>
    <row r="235" spans="1:5" s="13" customFormat="1" ht="12.75" customHeight="1">
      <c r="A235" s="2"/>
      <c r="B235" s="32">
        <v>40891</v>
      </c>
      <c r="C235" s="2" t="s">
        <v>900</v>
      </c>
      <c r="D235" s="2" t="s">
        <v>1082</v>
      </c>
      <c r="E235" s="30">
        <v>688.8211668</v>
      </c>
    </row>
    <row r="236" spans="1:5" s="13" customFormat="1" ht="12.75" customHeight="1">
      <c r="A236" s="3"/>
      <c r="B236" s="33">
        <v>40888</v>
      </c>
      <c r="C236" s="3" t="s">
        <v>900</v>
      </c>
      <c r="D236" s="3" t="s">
        <v>1081</v>
      </c>
      <c r="E236" s="31">
        <v>6.46998632</v>
      </c>
    </row>
    <row r="237" spans="1:5" s="13" customFormat="1" ht="12.75" customHeight="1">
      <c r="A237" s="2"/>
      <c r="B237" s="32">
        <v>40886</v>
      </c>
      <c r="C237" s="2" t="s">
        <v>900</v>
      </c>
      <c r="D237" s="2" t="s">
        <v>901</v>
      </c>
      <c r="E237" s="30">
        <v>15.85522177</v>
      </c>
    </row>
    <row r="238" spans="1:5" s="13" customFormat="1" ht="12.75" customHeight="1">
      <c r="A238" s="3"/>
      <c r="B238" s="33">
        <v>40886</v>
      </c>
      <c r="C238" s="3" t="s">
        <v>900</v>
      </c>
      <c r="D238" s="3" t="s">
        <v>901</v>
      </c>
      <c r="E238" s="31">
        <v>242.28200000092</v>
      </c>
    </row>
    <row r="239" spans="1:5" s="13" customFormat="1" ht="12.75" customHeight="1">
      <c r="A239" s="2"/>
      <c r="B239" s="32">
        <v>40885</v>
      </c>
      <c r="C239" s="2" t="s">
        <v>900</v>
      </c>
      <c r="D239" s="2" t="s">
        <v>901</v>
      </c>
      <c r="E239" s="30">
        <v>41</v>
      </c>
    </row>
    <row r="240" spans="1:5" s="13" customFormat="1" ht="12.75" customHeight="1">
      <c r="A240" s="3"/>
      <c r="B240" s="33">
        <v>40882</v>
      </c>
      <c r="C240" s="3" t="s">
        <v>900</v>
      </c>
      <c r="D240" s="3" t="s">
        <v>1083</v>
      </c>
      <c r="E240" s="31">
        <v>10.06850085</v>
      </c>
    </row>
    <row r="241" spans="1:5" s="13" customFormat="1" ht="12.75" customHeight="1">
      <c r="A241" s="2"/>
      <c r="B241" s="32">
        <v>40882</v>
      </c>
      <c r="C241" s="2" t="s">
        <v>900</v>
      </c>
      <c r="D241" s="2" t="s">
        <v>1083</v>
      </c>
      <c r="E241" s="30">
        <v>8.738722110000001</v>
      </c>
    </row>
    <row r="242" spans="1:5" s="13" customFormat="1" ht="12.75" customHeight="1">
      <c r="A242" s="3"/>
      <c r="B242" s="33">
        <v>40882</v>
      </c>
      <c r="C242" s="3" t="s">
        <v>900</v>
      </c>
      <c r="D242" s="3" t="s">
        <v>1083</v>
      </c>
      <c r="E242" s="31">
        <v>33.480936809999996</v>
      </c>
    </row>
    <row r="243" spans="1:5" s="13" customFormat="1" ht="12.75" customHeight="1">
      <c r="A243" s="2"/>
      <c r="B243" s="32">
        <v>40877</v>
      </c>
      <c r="C243" s="2" t="s">
        <v>900</v>
      </c>
      <c r="D243" s="2" t="s">
        <v>901</v>
      </c>
      <c r="E243" s="30">
        <v>59.999999999999496</v>
      </c>
    </row>
    <row r="244" spans="1:5" s="13" customFormat="1" ht="12.75" customHeight="1">
      <c r="A244" s="3"/>
      <c r="B244" s="33">
        <v>40877</v>
      </c>
      <c r="C244" s="3" t="s">
        <v>900</v>
      </c>
      <c r="D244" s="3" t="s">
        <v>901</v>
      </c>
      <c r="E244" s="31">
        <v>14.2037119</v>
      </c>
    </row>
    <row r="245" spans="1:5" s="13" customFormat="1" ht="12.75" customHeight="1">
      <c r="A245" s="2"/>
      <c r="B245" s="32">
        <v>40876</v>
      </c>
      <c r="C245" s="2" t="s">
        <v>900</v>
      </c>
      <c r="D245" s="2" t="s">
        <v>1081</v>
      </c>
      <c r="E245" s="30">
        <v>35.76862768999915</v>
      </c>
    </row>
    <row r="246" spans="1:5" s="13" customFormat="1" ht="12.75" customHeight="1">
      <c r="A246" s="3"/>
      <c r="B246" s="33">
        <v>40872</v>
      </c>
      <c r="C246" s="3" t="s">
        <v>900</v>
      </c>
      <c r="D246" s="3" t="s">
        <v>1847</v>
      </c>
      <c r="E246" s="31">
        <v>21.1950634</v>
      </c>
    </row>
    <row r="247" spans="1:5" s="13" customFormat="1" ht="12.75" customHeight="1">
      <c r="A247" s="2"/>
      <c r="B247" s="32">
        <v>40870</v>
      </c>
      <c r="C247" s="2" t="s">
        <v>900</v>
      </c>
      <c r="D247" s="2" t="s">
        <v>1081</v>
      </c>
      <c r="E247" s="30">
        <v>25.334373399999997</v>
      </c>
    </row>
    <row r="248" spans="1:5" s="13" customFormat="1" ht="12.75" customHeight="1">
      <c r="A248" s="3"/>
      <c r="B248" s="33">
        <v>40862</v>
      </c>
      <c r="C248" s="3" t="s">
        <v>900</v>
      </c>
      <c r="D248" s="3" t="s">
        <v>1081</v>
      </c>
      <c r="E248" s="31">
        <v>44.9305819</v>
      </c>
    </row>
    <row r="249" spans="1:5" s="13" customFormat="1" ht="12.75" customHeight="1">
      <c r="A249" s="2"/>
      <c r="B249" s="32">
        <v>40852</v>
      </c>
      <c r="C249" s="2" t="s">
        <v>900</v>
      </c>
      <c r="D249" s="2" t="s">
        <v>1081</v>
      </c>
      <c r="E249" s="30">
        <v>30.97984375</v>
      </c>
    </row>
    <row r="250" spans="1:5" s="13" customFormat="1" ht="12.75" customHeight="1">
      <c r="A250" s="3"/>
      <c r="B250" s="33">
        <v>40847</v>
      </c>
      <c r="C250" s="3" t="s">
        <v>900</v>
      </c>
      <c r="D250" s="3" t="s">
        <v>901</v>
      </c>
      <c r="E250" s="31">
        <v>22.04039305</v>
      </c>
    </row>
    <row r="251" spans="1:5" s="13" customFormat="1" ht="12.75" customHeight="1">
      <c r="A251" s="2"/>
      <c r="B251" s="32">
        <v>40842</v>
      </c>
      <c r="C251" s="2" t="s">
        <v>900</v>
      </c>
      <c r="D251" s="2" t="s">
        <v>978</v>
      </c>
      <c r="E251" s="30">
        <v>30.643749500000002</v>
      </c>
    </row>
    <row r="252" spans="1:5" s="13" customFormat="1" ht="12.75" customHeight="1">
      <c r="A252" s="3"/>
      <c r="B252" s="33">
        <v>40841</v>
      </c>
      <c r="C252" s="3" t="s">
        <v>900</v>
      </c>
      <c r="D252" s="3" t="s">
        <v>1936</v>
      </c>
      <c r="E252" s="31">
        <v>14.530835999999999</v>
      </c>
    </row>
    <row r="253" spans="1:5" s="13" customFormat="1" ht="12.75" customHeight="1">
      <c r="A253" s="2"/>
      <c r="B253" s="32">
        <v>40827</v>
      </c>
      <c r="C253" s="2" t="s">
        <v>900</v>
      </c>
      <c r="D253" s="2" t="s">
        <v>1082</v>
      </c>
      <c r="E253" s="30">
        <v>16.525912480000002</v>
      </c>
    </row>
    <row r="254" spans="1:5" s="13" customFormat="1" ht="12.75" customHeight="1">
      <c r="A254" s="3"/>
      <c r="B254" s="33">
        <v>40816</v>
      </c>
      <c r="C254" s="3" t="s">
        <v>900</v>
      </c>
      <c r="D254" s="3" t="s">
        <v>901</v>
      </c>
      <c r="E254" s="31">
        <v>108.34906634999999</v>
      </c>
    </row>
    <row r="255" spans="1:5" s="13" customFormat="1" ht="12.75" customHeight="1">
      <c r="A255" s="2"/>
      <c r="B255" s="32">
        <v>40816</v>
      </c>
      <c r="C255" s="2" t="s">
        <v>900</v>
      </c>
      <c r="D255" s="2" t="s">
        <v>1082</v>
      </c>
      <c r="E255" s="30">
        <v>14.921776320000001</v>
      </c>
    </row>
    <row r="256" spans="1:5" s="13" customFormat="1" ht="12.75" customHeight="1">
      <c r="A256" s="3"/>
      <c r="B256" s="33">
        <v>40816</v>
      </c>
      <c r="C256" s="3" t="s">
        <v>900</v>
      </c>
      <c r="D256" s="3" t="s">
        <v>1082</v>
      </c>
      <c r="E256" s="31">
        <v>84.55673149</v>
      </c>
    </row>
    <row r="257" spans="1:5" s="13" customFormat="1" ht="12.75" customHeight="1">
      <c r="A257" s="2"/>
      <c r="B257" s="32">
        <v>40816</v>
      </c>
      <c r="C257" s="2" t="s">
        <v>900</v>
      </c>
      <c r="D257" s="2" t="s">
        <v>904</v>
      </c>
      <c r="E257" s="30">
        <v>45</v>
      </c>
    </row>
    <row r="258" spans="1:5" s="13" customFormat="1" ht="12.75" customHeight="1">
      <c r="A258" s="3"/>
      <c r="B258" s="33">
        <v>40816</v>
      </c>
      <c r="C258" s="3" t="s">
        <v>900</v>
      </c>
      <c r="D258" s="3" t="s">
        <v>1902</v>
      </c>
      <c r="E258" s="31">
        <v>83.50705613</v>
      </c>
    </row>
    <row r="259" spans="1:5" s="13" customFormat="1" ht="12.75" customHeight="1">
      <c r="A259" s="2"/>
      <c r="B259" s="32">
        <v>40815</v>
      </c>
      <c r="C259" s="2" t="s">
        <v>900</v>
      </c>
      <c r="D259" s="2" t="s">
        <v>1903</v>
      </c>
      <c r="E259" s="30">
        <v>6.86401664</v>
      </c>
    </row>
    <row r="260" spans="1:5" s="13" customFormat="1" ht="12.75" customHeight="1">
      <c r="A260" s="3"/>
      <c r="B260" s="33">
        <v>40812</v>
      </c>
      <c r="C260" s="3" t="s">
        <v>900</v>
      </c>
      <c r="D260" s="3" t="s">
        <v>1648</v>
      </c>
      <c r="E260" s="31">
        <v>7.1917680100000005</v>
      </c>
    </row>
    <row r="261" spans="1:5" s="13" customFormat="1" ht="12.75" customHeight="1">
      <c r="A261" s="2"/>
      <c r="B261" s="32">
        <v>40812</v>
      </c>
      <c r="C261" s="2" t="s">
        <v>900</v>
      </c>
      <c r="D261" s="2" t="s">
        <v>1648</v>
      </c>
      <c r="E261" s="30">
        <v>10.4370672</v>
      </c>
    </row>
    <row r="262" spans="1:5" s="13" customFormat="1" ht="12.75" customHeight="1">
      <c r="A262" s="3"/>
      <c r="B262" s="33">
        <v>40812</v>
      </c>
      <c r="C262" s="3" t="s">
        <v>900</v>
      </c>
      <c r="D262" s="3" t="s">
        <v>1648</v>
      </c>
      <c r="E262" s="31">
        <v>21.57530403</v>
      </c>
    </row>
    <row r="263" spans="1:5" s="13" customFormat="1" ht="12.75" customHeight="1">
      <c r="A263" s="2"/>
      <c r="B263" s="32">
        <v>40812</v>
      </c>
      <c r="C263" s="2" t="s">
        <v>900</v>
      </c>
      <c r="D263" s="2" t="s">
        <v>1648</v>
      </c>
      <c r="E263" s="30">
        <v>31.311201599999997</v>
      </c>
    </row>
    <row r="264" spans="1:5" s="13" customFormat="1" ht="12.75" customHeight="1">
      <c r="A264" s="3"/>
      <c r="B264" s="33">
        <v>40808</v>
      </c>
      <c r="C264" s="3" t="s">
        <v>900</v>
      </c>
      <c r="D264" s="3" t="s">
        <v>1081</v>
      </c>
      <c r="E264" s="31">
        <v>62.54113680000001</v>
      </c>
    </row>
    <row r="265" spans="1:5" s="13" customFormat="1" ht="12.75" customHeight="1">
      <c r="A265" s="2"/>
      <c r="B265" s="32">
        <v>40806</v>
      </c>
      <c r="C265" s="2" t="s">
        <v>900</v>
      </c>
      <c r="D265" s="2" t="s">
        <v>1081</v>
      </c>
      <c r="E265" s="30">
        <v>85</v>
      </c>
    </row>
    <row r="266" spans="1:5" s="13" customFormat="1" ht="12.75" customHeight="1">
      <c r="A266" s="3"/>
      <c r="B266" s="33">
        <v>40801</v>
      </c>
      <c r="C266" s="3" t="s">
        <v>900</v>
      </c>
      <c r="D266" s="3" t="s">
        <v>978</v>
      </c>
      <c r="E266" s="31">
        <v>28.655687049999997</v>
      </c>
    </row>
    <row r="267" spans="1:5" s="13" customFormat="1" ht="12.75" customHeight="1">
      <c r="A267" s="2"/>
      <c r="B267" s="32">
        <v>40799</v>
      </c>
      <c r="C267" s="2" t="s">
        <v>900</v>
      </c>
      <c r="D267" s="2" t="s">
        <v>901</v>
      </c>
      <c r="E267" s="30">
        <v>23.623653343200004</v>
      </c>
    </row>
    <row r="268" spans="1:5" s="13" customFormat="1" ht="12.75" customHeight="1">
      <c r="A268" s="3"/>
      <c r="B268" s="33">
        <v>40797</v>
      </c>
      <c r="C268" s="3" t="s">
        <v>900</v>
      </c>
      <c r="D268" s="3" t="s">
        <v>1081</v>
      </c>
      <c r="E268" s="31">
        <v>8.32041548</v>
      </c>
    </row>
    <row r="269" spans="1:5" s="13" customFormat="1" ht="12.75" customHeight="1">
      <c r="A269" s="2"/>
      <c r="B269" s="32">
        <v>40794</v>
      </c>
      <c r="C269" s="2" t="s">
        <v>900</v>
      </c>
      <c r="D269" s="2" t="s">
        <v>904</v>
      </c>
      <c r="E269" s="30">
        <v>161.91804955000003</v>
      </c>
    </row>
    <row r="270" spans="1:5" s="13" customFormat="1" ht="12.75" customHeight="1">
      <c r="A270" s="3"/>
      <c r="B270" s="33">
        <v>40794</v>
      </c>
      <c r="C270" s="3" t="s">
        <v>900</v>
      </c>
      <c r="D270" s="3" t="s">
        <v>904</v>
      </c>
      <c r="E270" s="31">
        <v>1862.0569284</v>
      </c>
    </row>
    <row r="271" spans="1:5" s="13" customFormat="1" ht="12.75" customHeight="1">
      <c r="A271" s="2"/>
      <c r="B271" s="32">
        <v>40785</v>
      </c>
      <c r="C271" s="2" t="s">
        <v>900</v>
      </c>
      <c r="D271" s="2" t="s">
        <v>1082</v>
      </c>
      <c r="E271" s="30">
        <v>3.9218113</v>
      </c>
    </row>
    <row r="272" spans="1:5" s="13" customFormat="1" ht="12.75" customHeight="1">
      <c r="A272" s="3"/>
      <c r="B272" s="33">
        <v>40785</v>
      </c>
      <c r="C272" s="3" t="s">
        <v>900</v>
      </c>
      <c r="D272" s="3" t="s">
        <v>1082</v>
      </c>
      <c r="E272" s="31">
        <v>22.22359722</v>
      </c>
    </row>
    <row r="273" spans="1:5" s="13" customFormat="1" ht="12.75" customHeight="1">
      <c r="A273" s="2"/>
      <c r="B273" s="32">
        <v>40780</v>
      </c>
      <c r="C273" s="2" t="s">
        <v>900</v>
      </c>
      <c r="D273" s="2" t="s">
        <v>1081</v>
      </c>
      <c r="E273" s="30">
        <v>32.809550480000645</v>
      </c>
    </row>
    <row r="274" spans="1:5" s="13" customFormat="1" ht="12.75" customHeight="1">
      <c r="A274" s="3"/>
      <c r="B274" s="33">
        <v>40772</v>
      </c>
      <c r="C274" s="3" t="s">
        <v>900</v>
      </c>
      <c r="D274" s="3" t="s">
        <v>904</v>
      </c>
      <c r="E274" s="31">
        <v>31.203776100000002</v>
      </c>
    </row>
    <row r="275" spans="1:5" s="13" customFormat="1" ht="12.75" customHeight="1">
      <c r="A275" s="2"/>
      <c r="B275" s="32">
        <v>40770</v>
      </c>
      <c r="C275" s="2" t="s">
        <v>900</v>
      </c>
      <c r="D275" s="2" t="s">
        <v>901</v>
      </c>
      <c r="E275" s="30">
        <v>74.9999999999998</v>
      </c>
    </row>
    <row r="276" spans="1:5" s="13" customFormat="1" ht="12.75" customHeight="1">
      <c r="A276" s="3"/>
      <c r="B276" s="33">
        <v>40764</v>
      </c>
      <c r="C276" s="3" t="s">
        <v>900</v>
      </c>
      <c r="D276" s="3" t="s">
        <v>904</v>
      </c>
      <c r="E276" s="31">
        <v>11.10000001</v>
      </c>
    </row>
    <row r="277" spans="1:5" s="13" customFormat="1" ht="12.75" customHeight="1">
      <c r="A277" s="2"/>
      <c r="B277" s="32">
        <v>40760</v>
      </c>
      <c r="C277" s="2" t="s">
        <v>900</v>
      </c>
      <c r="D277" s="2" t="s">
        <v>1648</v>
      </c>
      <c r="E277" s="30">
        <v>8.16803024</v>
      </c>
    </row>
    <row r="278" spans="1:5" s="13" customFormat="1" ht="12.75" customHeight="1">
      <c r="A278" s="3"/>
      <c r="B278" s="33">
        <v>40760</v>
      </c>
      <c r="C278" s="3" t="s">
        <v>900</v>
      </c>
      <c r="D278" s="3" t="s">
        <v>1648</v>
      </c>
      <c r="E278" s="31">
        <v>16.33606048</v>
      </c>
    </row>
    <row r="279" spans="1:5" s="13" customFormat="1" ht="12.75" customHeight="1">
      <c r="A279" s="2"/>
      <c r="B279" s="32">
        <v>40739</v>
      </c>
      <c r="C279" s="2" t="s">
        <v>900</v>
      </c>
      <c r="D279" s="2" t="s">
        <v>1847</v>
      </c>
      <c r="E279" s="30">
        <v>12.636728999999999</v>
      </c>
    </row>
    <row r="280" spans="1:5" s="13" customFormat="1" ht="12.75" customHeight="1">
      <c r="A280" s="3"/>
      <c r="B280" s="33">
        <v>40739</v>
      </c>
      <c r="C280" s="3" t="s">
        <v>900</v>
      </c>
      <c r="D280" s="3" t="s">
        <v>1847</v>
      </c>
      <c r="E280" s="31">
        <v>71.59619768</v>
      </c>
    </row>
    <row r="281" spans="1:5" s="13" customFormat="1" ht="12.75" customHeight="1">
      <c r="A281" s="2"/>
      <c r="B281" s="32">
        <v>40728</v>
      </c>
      <c r="C281" s="2" t="s">
        <v>900</v>
      </c>
      <c r="D281" s="2" t="s">
        <v>901</v>
      </c>
      <c r="E281" s="30">
        <v>13.2691065</v>
      </c>
    </row>
    <row r="282" spans="1:5" s="13" customFormat="1" ht="12.75" customHeight="1">
      <c r="A282" s="3"/>
      <c r="B282" s="33">
        <v>40728</v>
      </c>
      <c r="C282" s="3" t="s">
        <v>900</v>
      </c>
      <c r="D282" s="3" t="s">
        <v>1081</v>
      </c>
      <c r="E282" s="31">
        <v>54.403250877403046</v>
      </c>
    </row>
    <row r="283" spans="1:5" s="13" customFormat="1" ht="12.75" customHeight="1">
      <c r="A283" s="2"/>
      <c r="B283" s="32">
        <v>40724</v>
      </c>
      <c r="C283" s="2" t="s">
        <v>900</v>
      </c>
      <c r="D283" s="2" t="s">
        <v>1081</v>
      </c>
      <c r="E283" s="30">
        <v>30.716399189999958</v>
      </c>
    </row>
    <row r="284" spans="1:5" s="13" customFormat="1" ht="12.75" customHeight="1">
      <c r="A284" s="3"/>
      <c r="B284" s="33">
        <v>40722</v>
      </c>
      <c r="C284" s="3" t="s">
        <v>900</v>
      </c>
      <c r="D284" s="3" t="s">
        <v>1081</v>
      </c>
      <c r="E284" s="31">
        <v>30.842546551426718</v>
      </c>
    </row>
    <row r="285" spans="1:5" s="13" customFormat="1" ht="12.75" customHeight="1">
      <c r="A285" s="2"/>
      <c r="B285" s="32">
        <v>40714</v>
      </c>
      <c r="C285" s="2" t="s">
        <v>900</v>
      </c>
      <c r="D285" s="2" t="s">
        <v>1648</v>
      </c>
      <c r="E285" s="30">
        <v>23.18750681</v>
      </c>
    </row>
    <row r="286" spans="1:5" s="13" customFormat="1" ht="12.75" customHeight="1">
      <c r="A286" s="3"/>
      <c r="B286" s="33">
        <v>40711</v>
      </c>
      <c r="C286" s="3" t="s">
        <v>900</v>
      </c>
      <c r="D286" s="3" t="s">
        <v>1081</v>
      </c>
      <c r="E286" s="31">
        <v>62.5664883499999</v>
      </c>
    </row>
    <row r="287" spans="1:5" s="13" customFormat="1" ht="12.75" customHeight="1">
      <c r="A287" s="2"/>
      <c r="B287" s="32">
        <v>40709</v>
      </c>
      <c r="C287" s="2" t="s">
        <v>900</v>
      </c>
      <c r="D287" s="2" t="s">
        <v>904</v>
      </c>
      <c r="E287" s="30">
        <v>14.029553439999999</v>
      </c>
    </row>
    <row r="288" spans="1:5" s="13" customFormat="1" ht="12.75" customHeight="1">
      <c r="A288" s="3"/>
      <c r="B288" s="33">
        <v>40705</v>
      </c>
      <c r="C288" s="3" t="s">
        <v>900</v>
      </c>
      <c r="D288" s="3" t="s">
        <v>904</v>
      </c>
      <c r="E288" s="31">
        <v>15.011912699999998</v>
      </c>
    </row>
    <row r="289" spans="1:5" s="13" customFormat="1" ht="12.75" customHeight="1">
      <c r="A289" s="2"/>
      <c r="B289" s="32">
        <v>40705</v>
      </c>
      <c r="C289" s="2" t="s">
        <v>900</v>
      </c>
      <c r="D289" s="2" t="s">
        <v>904</v>
      </c>
      <c r="E289" s="30">
        <v>43.0017874</v>
      </c>
    </row>
    <row r="290" spans="1:5" s="13" customFormat="1" ht="12.75" customHeight="1">
      <c r="A290" s="3"/>
      <c r="B290" s="33">
        <v>40705</v>
      </c>
      <c r="C290" s="3" t="s">
        <v>900</v>
      </c>
      <c r="D290" s="3" t="s">
        <v>904</v>
      </c>
      <c r="E290" s="31">
        <v>42.065718509999996</v>
      </c>
    </row>
    <row r="291" spans="1:5" s="13" customFormat="1" ht="12.75" customHeight="1">
      <c r="A291" s="2"/>
      <c r="B291" s="32">
        <v>40701</v>
      </c>
      <c r="C291" s="2" t="s">
        <v>900</v>
      </c>
      <c r="D291" s="2" t="s">
        <v>1082</v>
      </c>
      <c r="E291" s="30">
        <v>7.23693574</v>
      </c>
    </row>
    <row r="292" spans="1:5" s="13" customFormat="1" ht="12.75" customHeight="1">
      <c r="A292" s="3"/>
      <c r="B292" s="33">
        <v>40701</v>
      </c>
      <c r="C292" s="3" t="s">
        <v>900</v>
      </c>
      <c r="D292" s="3" t="s">
        <v>1082</v>
      </c>
      <c r="E292" s="31">
        <v>1.0813812</v>
      </c>
    </row>
    <row r="293" spans="1:5" s="13" customFormat="1" ht="12.75" customHeight="1">
      <c r="A293" s="2"/>
      <c r="B293" s="32">
        <v>40695</v>
      </c>
      <c r="C293" s="2" t="s">
        <v>900</v>
      </c>
      <c r="D293" s="2" t="s">
        <v>904</v>
      </c>
      <c r="E293" s="30">
        <v>37.0555</v>
      </c>
    </row>
    <row r="294" spans="1:5" s="13" customFormat="1" ht="12.75" customHeight="1">
      <c r="A294" s="3"/>
      <c r="B294" s="33">
        <v>40686</v>
      </c>
      <c r="C294" s="3" t="s">
        <v>900</v>
      </c>
      <c r="D294" s="3" t="s">
        <v>1082</v>
      </c>
      <c r="E294" s="31">
        <v>22.746828920000002</v>
      </c>
    </row>
    <row r="295" spans="1:5" s="13" customFormat="1" ht="12.75" customHeight="1">
      <c r="A295" s="2"/>
      <c r="B295" s="32">
        <v>40679</v>
      </c>
      <c r="C295" s="2" t="s">
        <v>900</v>
      </c>
      <c r="D295" s="2" t="s">
        <v>901</v>
      </c>
      <c r="E295" s="30">
        <v>50</v>
      </c>
    </row>
    <row r="296" spans="1:5" s="13" customFormat="1" ht="12.75" customHeight="1">
      <c r="A296" s="3"/>
      <c r="B296" s="33">
        <v>40679</v>
      </c>
      <c r="C296" s="3" t="s">
        <v>900</v>
      </c>
      <c r="D296" s="3" t="s">
        <v>1082</v>
      </c>
      <c r="E296" s="31">
        <v>99.99999984</v>
      </c>
    </row>
    <row r="297" spans="1:5" s="13" customFormat="1" ht="12.75" customHeight="1">
      <c r="A297" s="2"/>
      <c r="B297" s="32">
        <v>40666</v>
      </c>
      <c r="C297" s="2" t="s">
        <v>900</v>
      </c>
      <c r="D297" s="2" t="s">
        <v>1081</v>
      </c>
      <c r="E297" s="30">
        <v>102.43621626</v>
      </c>
    </row>
    <row r="298" spans="1:5" s="13" customFormat="1" ht="12.75" customHeight="1">
      <c r="A298" s="3"/>
      <c r="B298" s="33">
        <v>40665</v>
      </c>
      <c r="C298" s="3" t="s">
        <v>900</v>
      </c>
      <c r="D298" s="3" t="s">
        <v>901</v>
      </c>
      <c r="E298" s="31">
        <v>16.25444812717648</v>
      </c>
    </row>
    <row r="299" spans="1:5" s="13" customFormat="1" ht="12.75" customHeight="1">
      <c r="A299" s="2"/>
      <c r="B299" s="32">
        <v>40662</v>
      </c>
      <c r="C299" s="2" t="s">
        <v>900</v>
      </c>
      <c r="D299" s="2" t="s">
        <v>1748</v>
      </c>
      <c r="E299" s="30">
        <v>26.4866211</v>
      </c>
    </row>
    <row r="300" spans="1:5" s="13" customFormat="1" ht="12.75" customHeight="1">
      <c r="A300" s="3"/>
      <c r="B300" s="33">
        <v>40659</v>
      </c>
      <c r="C300" s="3" t="s">
        <v>900</v>
      </c>
      <c r="D300" s="3" t="s">
        <v>904</v>
      </c>
      <c r="E300" s="31">
        <v>32.74145856</v>
      </c>
    </row>
    <row r="301" spans="1:5" s="13" customFormat="1" ht="12.75" customHeight="1">
      <c r="A301" s="2"/>
      <c r="B301" s="32">
        <v>40658</v>
      </c>
      <c r="C301" s="2" t="s">
        <v>900</v>
      </c>
      <c r="D301" s="2" t="s">
        <v>904</v>
      </c>
      <c r="E301" s="30">
        <v>42.42071568</v>
      </c>
    </row>
    <row r="302" spans="1:5" s="13" customFormat="1" ht="12.75" customHeight="1">
      <c r="A302" s="3"/>
      <c r="B302" s="33">
        <v>40642</v>
      </c>
      <c r="C302" s="3" t="s">
        <v>900</v>
      </c>
      <c r="D302" s="3" t="s">
        <v>1081</v>
      </c>
      <c r="E302" s="31">
        <v>141.57709558</v>
      </c>
    </row>
    <row r="303" spans="1:5" s="13" customFormat="1" ht="12.75" customHeight="1">
      <c r="A303" s="2"/>
      <c r="B303" s="32">
        <v>40632</v>
      </c>
      <c r="C303" s="2" t="s">
        <v>900</v>
      </c>
      <c r="D303" s="2" t="s">
        <v>901</v>
      </c>
      <c r="E303" s="30">
        <v>22.269460776112</v>
      </c>
    </row>
    <row r="304" spans="1:5" s="13" customFormat="1" ht="12.75" customHeight="1">
      <c r="A304" s="3"/>
      <c r="B304" s="33">
        <v>40630</v>
      </c>
      <c r="C304" s="3" t="s">
        <v>900</v>
      </c>
      <c r="D304" s="3" t="s">
        <v>904</v>
      </c>
      <c r="E304" s="31">
        <v>36.859092620000006</v>
      </c>
    </row>
    <row r="305" spans="1:5" s="13" customFormat="1" ht="12.75" customHeight="1">
      <c r="A305" s="2"/>
      <c r="B305" s="32">
        <v>40627</v>
      </c>
      <c r="C305" s="2" t="s">
        <v>900</v>
      </c>
      <c r="D305" s="2" t="s">
        <v>901</v>
      </c>
      <c r="E305" s="30">
        <v>21.94384416</v>
      </c>
    </row>
    <row r="306" spans="1:5" s="13" customFormat="1" ht="12.75" customHeight="1">
      <c r="A306" s="3"/>
      <c r="B306" s="33">
        <v>40626</v>
      </c>
      <c r="C306" s="3" t="s">
        <v>900</v>
      </c>
      <c r="D306" s="3" t="s">
        <v>1081</v>
      </c>
      <c r="E306" s="31">
        <v>100</v>
      </c>
    </row>
    <row r="307" spans="1:5" s="13" customFormat="1" ht="12.75" customHeight="1">
      <c r="A307" s="2"/>
      <c r="B307" s="32">
        <v>40612</v>
      </c>
      <c r="C307" s="2" t="s">
        <v>900</v>
      </c>
      <c r="D307" s="2" t="s">
        <v>901</v>
      </c>
      <c r="E307" s="30">
        <v>52.5</v>
      </c>
    </row>
    <row r="308" spans="1:5" s="13" customFormat="1" ht="12.75" customHeight="1">
      <c r="A308" s="3"/>
      <c r="B308" s="33">
        <v>40602</v>
      </c>
      <c r="C308" s="3" t="s">
        <v>900</v>
      </c>
      <c r="D308" s="3" t="s">
        <v>901</v>
      </c>
      <c r="E308" s="31">
        <v>27.74794244</v>
      </c>
    </row>
    <row r="309" spans="1:5" s="13" customFormat="1" ht="12.75" customHeight="1">
      <c r="A309" s="2"/>
      <c r="B309" s="32">
        <v>40599</v>
      </c>
      <c r="C309" s="2" t="s">
        <v>900</v>
      </c>
      <c r="D309" s="2" t="s">
        <v>1082</v>
      </c>
      <c r="E309" s="30">
        <v>31.77251732</v>
      </c>
    </row>
    <row r="310" spans="1:5" s="13" customFormat="1" ht="12.75" customHeight="1">
      <c r="A310" s="3"/>
      <c r="B310" s="33">
        <v>40599</v>
      </c>
      <c r="C310" s="3" t="s">
        <v>900</v>
      </c>
      <c r="D310" s="3" t="s">
        <v>1082</v>
      </c>
      <c r="E310" s="31">
        <v>500</v>
      </c>
    </row>
    <row r="311" spans="1:5" s="13" customFormat="1" ht="12.75" customHeight="1">
      <c r="A311" s="2"/>
      <c r="B311" s="32">
        <v>40597</v>
      </c>
      <c r="C311" s="2" t="s">
        <v>900</v>
      </c>
      <c r="D311" s="2" t="s">
        <v>901</v>
      </c>
      <c r="E311" s="30">
        <v>103.558894254864</v>
      </c>
    </row>
    <row r="312" spans="1:5" s="13" customFormat="1" ht="12.75" customHeight="1">
      <c r="A312" s="3"/>
      <c r="B312" s="33">
        <v>40597</v>
      </c>
      <c r="C312" s="3" t="s">
        <v>900</v>
      </c>
      <c r="D312" s="3" t="s">
        <v>901</v>
      </c>
      <c r="E312" s="31">
        <v>133.948796201591</v>
      </c>
    </row>
    <row r="313" spans="1:5" s="13" customFormat="1" ht="12.75" customHeight="1">
      <c r="A313" s="2"/>
      <c r="B313" s="32">
        <v>40595</v>
      </c>
      <c r="C313" s="2" t="s">
        <v>900</v>
      </c>
      <c r="D313" s="2" t="s">
        <v>901</v>
      </c>
      <c r="E313" s="30">
        <v>59.37878024190001</v>
      </c>
    </row>
    <row r="314" spans="1:5" s="13" customFormat="1" ht="12.75" customHeight="1">
      <c r="A314" s="3"/>
      <c r="B314" s="33">
        <v>40594</v>
      </c>
      <c r="C314" s="3" t="s">
        <v>900</v>
      </c>
      <c r="D314" s="3" t="s">
        <v>901</v>
      </c>
      <c r="E314" s="31">
        <v>31.99999974</v>
      </c>
    </row>
    <row r="315" spans="1:5" s="13" customFormat="1" ht="12.75" customHeight="1">
      <c r="A315" s="2"/>
      <c r="B315" s="32">
        <v>40592</v>
      </c>
      <c r="C315" s="2" t="s">
        <v>900</v>
      </c>
      <c r="D315" s="2" t="s">
        <v>1082</v>
      </c>
      <c r="E315" s="30">
        <v>110.65417535</v>
      </c>
    </row>
    <row r="316" spans="1:5" s="13" customFormat="1" ht="12.75" customHeight="1">
      <c r="A316" s="3"/>
      <c r="B316" s="33">
        <v>40592</v>
      </c>
      <c r="C316" s="3" t="s">
        <v>900</v>
      </c>
      <c r="D316" s="3" t="s">
        <v>1082</v>
      </c>
      <c r="E316" s="31">
        <v>134</v>
      </c>
    </row>
    <row r="317" spans="1:5" s="13" customFormat="1" ht="12.75" customHeight="1">
      <c r="A317" s="2"/>
      <c r="B317" s="32">
        <v>40592</v>
      </c>
      <c r="C317" s="2" t="s">
        <v>900</v>
      </c>
      <c r="D317" s="2" t="s">
        <v>1082</v>
      </c>
      <c r="E317" s="30">
        <v>228.12873353</v>
      </c>
    </row>
    <row r="318" spans="1:5" s="13" customFormat="1" ht="12.75" customHeight="1">
      <c r="A318" s="3"/>
      <c r="B318" s="33">
        <v>40592</v>
      </c>
      <c r="C318" s="3" t="s">
        <v>900</v>
      </c>
      <c r="D318" s="3" t="s">
        <v>1081</v>
      </c>
      <c r="E318" s="31">
        <v>12.45371868</v>
      </c>
    </row>
    <row r="319" spans="1:5" s="13" customFormat="1" ht="12.75" customHeight="1">
      <c r="A319" s="2"/>
      <c r="B319" s="32">
        <v>40590</v>
      </c>
      <c r="C319" s="2" t="s">
        <v>900</v>
      </c>
      <c r="D319" s="2" t="s">
        <v>1082</v>
      </c>
      <c r="E319" s="30">
        <v>30.61362917</v>
      </c>
    </row>
    <row r="320" spans="1:5" s="13" customFormat="1" ht="12.75" customHeight="1">
      <c r="A320" s="3"/>
      <c r="B320" s="33">
        <v>40589</v>
      </c>
      <c r="C320" s="3" t="s">
        <v>900</v>
      </c>
      <c r="D320" s="3" t="s">
        <v>1082</v>
      </c>
      <c r="E320" s="31">
        <v>233.9823598</v>
      </c>
    </row>
    <row r="321" spans="1:5" s="13" customFormat="1" ht="12.75" customHeight="1">
      <c r="A321" s="2"/>
      <c r="B321" s="32">
        <v>40589</v>
      </c>
      <c r="C321" s="2" t="s">
        <v>900</v>
      </c>
      <c r="D321" s="2" t="s">
        <v>1082</v>
      </c>
      <c r="E321" s="30">
        <v>237.0176402</v>
      </c>
    </row>
    <row r="322" spans="1:5" s="13" customFormat="1" ht="12.75" customHeight="1">
      <c r="A322" s="3"/>
      <c r="B322" s="33">
        <v>40585</v>
      </c>
      <c r="C322" s="3" t="s">
        <v>900</v>
      </c>
      <c r="D322" s="3" t="s">
        <v>1081</v>
      </c>
      <c r="E322" s="31">
        <v>15.260096689277601</v>
      </c>
    </row>
    <row r="323" spans="1:5" s="13" customFormat="1" ht="12.75" customHeight="1">
      <c r="A323" s="2"/>
      <c r="B323" s="32">
        <v>40575</v>
      </c>
      <c r="C323" s="2" t="s">
        <v>900</v>
      </c>
      <c r="D323" s="2" t="s">
        <v>904</v>
      </c>
      <c r="E323" s="30">
        <v>22.499999940000002</v>
      </c>
    </row>
    <row r="324" spans="1:5" s="13" customFormat="1" ht="12.75" customHeight="1">
      <c r="A324" s="3"/>
      <c r="B324" s="33">
        <v>40570</v>
      </c>
      <c r="C324" s="3" t="s">
        <v>900</v>
      </c>
      <c r="D324" s="3" t="s">
        <v>1082</v>
      </c>
      <c r="E324" s="31">
        <v>204.90627759</v>
      </c>
    </row>
    <row r="325" spans="1:5" s="13" customFormat="1" ht="12.75" customHeight="1">
      <c r="A325" s="2"/>
      <c r="B325" s="32">
        <v>40569</v>
      </c>
      <c r="C325" s="2" t="s">
        <v>900</v>
      </c>
      <c r="D325" s="2" t="s">
        <v>901</v>
      </c>
      <c r="E325" s="30">
        <v>235.52800035</v>
      </c>
    </row>
    <row r="326" spans="1:5" s="13" customFormat="1" ht="12.75" customHeight="1">
      <c r="A326" s="3"/>
      <c r="B326" s="33">
        <v>40562</v>
      </c>
      <c r="C326" s="3" t="s">
        <v>900</v>
      </c>
      <c r="D326" s="3" t="s">
        <v>956</v>
      </c>
      <c r="E326" s="31">
        <v>110</v>
      </c>
    </row>
    <row r="327" spans="1:5" s="13" customFormat="1" ht="12.75" customHeight="1">
      <c r="A327" s="2"/>
      <c r="B327" s="32">
        <v>40557</v>
      </c>
      <c r="C327" s="2" t="s">
        <v>900</v>
      </c>
      <c r="D327" s="2" t="s">
        <v>901</v>
      </c>
      <c r="E327" s="30">
        <v>25.863311000000003</v>
      </c>
    </row>
    <row r="328" spans="1:5" s="13" customFormat="1" ht="12.75" customHeight="1">
      <c r="A328" s="3"/>
      <c r="B328" s="33">
        <v>40555</v>
      </c>
      <c r="C328" s="3" t="s">
        <v>900</v>
      </c>
      <c r="D328" s="3" t="s">
        <v>904</v>
      </c>
      <c r="E328" s="31">
        <v>73.298974</v>
      </c>
    </row>
    <row r="329" spans="1:5" s="13" customFormat="1" ht="12.75" customHeight="1">
      <c r="A329" s="2"/>
      <c r="B329" s="32">
        <v>40554</v>
      </c>
      <c r="C329" s="2" t="s">
        <v>900</v>
      </c>
      <c r="D329" s="2" t="s">
        <v>1081</v>
      </c>
      <c r="E329" s="30">
        <v>276</v>
      </c>
    </row>
    <row r="330" spans="1:5" s="13" customFormat="1" ht="12.75" customHeight="1">
      <c r="A330" s="3"/>
      <c r="B330" s="33">
        <v>40550</v>
      </c>
      <c r="C330" s="3" t="s">
        <v>900</v>
      </c>
      <c r="D330" s="3" t="s">
        <v>1081</v>
      </c>
      <c r="E330" s="31">
        <v>31.2838842038909</v>
      </c>
    </row>
    <row r="331" spans="1:5" s="13" customFormat="1" ht="12.75" customHeight="1">
      <c r="A331" s="2"/>
      <c r="B331" s="32">
        <v>40547</v>
      </c>
      <c r="C331" s="2" t="s">
        <v>900</v>
      </c>
      <c r="D331" s="2" t="s">
        <v>904</v>
      </c>
      <c r="E331" s="30">
        <v>50</v>
      </c>
    </row>
    <row r="332" spans="1:5" s="13" customFormat="1" ht="12.75" customHeight="1">
      <c r="A332" s="3"/>
      <c r="B332" s="33">
        <v>40547</v>
      </c>
      <c r="C332" s="3" t="s">
        <v>900</v>
      </c>
      <c r="D332" s="3" t="s">
        <v>1081</v>
      </c>
      <c r="E332" s="31">
        <v>50.162154</v>
      </c>
    </row>
    <row r="333" spans="1:5" s="13" customFormat="1" ht="12.75" customHeight="1">
      <c r="A333" s="2"/>
      <c r="B333" s="32">
        <v>40547</v>
      </c>
      <c r="C333" s="2" t="s">
        <v>900</v>
      </c>
      <c r="D333" s="2" t="s">
        <v>1081</v>
      </c>
      <c r="E333" s="30">
        <v>82.11830865</v>
      </c>
    </row>
    <row r="334" spans="1:5" s="13" customFormat="1" ht="12.75" customHeight="1">
      <c r="A334" s="35"/>
      <c r="B334" s="35"/>
      <c r="C334" s="35"/>
      <c r="D334" s="35" t="s">
        <v>9</v>
      </c>
      <c r="E334" s="34">
        <f>SUM(E223:E333)</f>
        <v>9396.794157656113</v>
      </c>
    </row>
    <row r="335" spans="1:5" s="13" customFormat="1" ht="12.75" customHeight="1">
      <c r="A335"/>
      <c r="B335"/>
      <c r="C335"/>
      <c r="D335"/>
      <c r="E335"/>
    </row>
    <row r="336" spans="1:5" s="13" customFormat="1" ht="24.75">
      <c r="A336" s="12" t="s">
        <v>10</v>
      </c>
      <c r="B336" s="10"/>
      <c r="C336" s="10"/>
      <c r="D336" s="11"/>
      <c r="E336" s="11"/>
    </row>
    <row r="337" spans="1:5" s="13" customFormat="1" ht="36" customHeight="1">
      <c r="A337" s="1" t="s">
        <v>550</v>
      </c>
      <c r="B337" s="28" t="s">
        <v>551</v>
      </c>
      <c r="C337" s="28" t="s">
        <v>6</v>
      </c>
      <c r="D337" s="28" t="s">
        <v>7</v>
      </c>
      <c r="E337" s="28" t="s">
        <v>844</v>
      </c>
    </row>
    <row r="338" spans="1:5" s="13" customFormat="1" ht="12.75" customHeight="1">
      <c r="A338" s="2"/>
      <c r="B338" s="32">
        <v>40542</v>
      </c>
      <c r="C338" s="2" t="s">
        <v>900</v>
      </c>
      <c r="D338" s="2" t="s">
        <v>1082</v>
      </c>
      <c r="E338" s="30">
        <v>181.66927749</v>
      </c>
    </row>
    <row r="339" spans="1:5" s="13" customFormat="1" ht="12.75" customHeight="1">
      <c r="A339" s="3"/>
      <c r="B339" s="33">
        <v>40542</v>
      </c>
      <c r="C339" s="3" t="s">
        <v>900</v>
      </c>
      <c r="D339" s="3" t="s">
        <v>1082</v>
      </c>
      <c r="E339" s="31">
        <v>32.05928426</v>
      </c>
    </row>
    <row r="340" spans="1:5" s="13" customFormat="1" ht="12.75" customHeight="1">
      <c r="A340" s="2"/>
      <c r="B340" s="32">
        <v>40541</v>
      </c>
      <c r="C340" s="2" t="s">
        <v>900</v>
      </c>
      <c r="D340" s="2" t="s">
        <v>904</v>
      </c>
      <c r="E340" s="30">
        <v>15.434149380000001</v>
      </c>
    </row>
    <row r="341" spans="1:5" s="13" customFormat="1" ht="12.75" customHeight="1">
      <c r="A341" s="3"/>
      <c r="B341" s="33">
        <v>40541</v>
      </c>
      <c r="C341" s="3" t="s">
        <v>900</v>
      </c>
      <c r="D341" s="3" t="s">
        <v>904</v>
      </c>
      <c r="E341" s="31">
        <v>3.0552193</v>
      </c>
    </row>
    <row r="342" spans="1:5" s="13" customFormat="1" ht="12.75" customHeight="1">
      <c r="A342" s="2"/>
      <c r="B342" s="32">
        <v>40541</v>
      </c>
      <c r="C342" s="2" t="s">
        <v>900</v>
      </c>
      <c r="D342" s="2" t="s">
        <v>904</v>
      </c>
      <c r="E342" s="30">
        <v>3.0098970000000005</v>
      </c>
    </row>
    <row r="343" spans="1:5" s="13" customFormat="1" ht="12.75" customHeight="1">
      <c r="A343" s="3"/>
      <c r="B343" s="33">
        <v>40541</v>
      </c>
      <c r="C343" s="3" t="s">
        <v>900</v>
      </c>
      <c r="D343" s="3" t="s">
        <v>1082</v>
      </c>
      <c r="E343" s="31">
        <v>63.52641935</v>
      </c>
    </row>
    <row r="344" spans="1:5" s="13" customFormat="1" ht="12.75" customHeight="1">
      <c r="A344" s="2"/>
      <c r="B344" s="32">
        <v>40541</v>
      </c>
      <c r="C344" s="2" t="s">
        <v>900</v>
      </c>
      <c r="D344" s="2" t="s">
        <v>1082</v>
      </c>
      <c r="E344" s="30">
        <v>7.05849104</v>
      </c>
    </row>
    <row r="345" spans="1:5" s="13" customFormat="1" ht="12.75" customHeight="1">
      <c r="A345" s="3"/>
      <c r="B345" s="33">
        <v>40540</v>
      </c>
      <c r="C345" s="3" t="s">
        <v>900</v>
      </c>
      <c r="D345" s="3" t="s">
        <v>1082</v>
      </c>
      <c r="E345" s="31">
        <v>71.03735825000001</v>
      </c>
    </row>
    <row r="346" spans="1:5" s="13" customFormat="1" ht="12.75" customHeight="1">
      <c r="A346" s="2"/>
      <c r="B346" s="32">
        <v>40540</v>
      </c>
      <c r="C346" s="2" t="s">
        <v>900</v>
      </c>
      <c r="D346" s="2" t="s">
        <v>1082</v>
      </c>
      <c r="E346" s="30">
        <v>56.6006618</v>
      </c>
    </row>
    <row r="347" spans="1:5" s="13" customFormat="1" ht="12.75" customHeight="1">
      <c r="A347" s="3"/>
      <c r="B347" s="33">
        <v>40540</v>
      </c>
      <c r="C347" s="3" t="s">
        <v>900</v>
      </c>
      <c r="D347" s="3" t="s">
        <v>1082</v>
      </c>
      <c r="E347" s="31">
        <v>11.320132240000001</v>
      </c>
    </row>
    <row r="348" spans="1:5" s="13" customFormat="1" ht="12.75" customHeight="1">
      <c r="A348" s="2"/>
      <c r="B348" s="32">
        <v>40904</v>
      </c>
      <c r="C348" s="2" t="s">
        <v>900</v>
      </c>
      <c r="D348" s="2" t="s">
        <v>901</v>
      </c>
      <c r="E348" s="30">
        <v>10.13</v>
      </c>
    </row>
    <row r="349" spans="1:5" s="13" customFormat="1" ht="12.75" customHeight="1">
      <c r="A349" s="3"/>
      <c r="B349" s="33">
        <v>40534</v>
      </c>
      <c r="C349" s="3" t="s">
        <v>900</v>
      </c>
      <c r="D349" s="3" t="s">
        <v>901</v>
      </c>
      <c r="E349" s="31">
        <v>20</v>
      </c>
    </row>
    <row r="350" spans="1:5" s="13" customFormat="1" ht="12.75" customHeight="1">
      <c r="A350" s="2"/>
      <c r="B350" s="32">
        <v>40531</v>
      </c>
      <c r="C350" s="2" t="s">
        <v>900</v>
      </c>
      <c r="D350" s="2" t="s">
        <v>932</v>
      </c>
      <c r="E350" s="30">
        <v>51.60624580602557</v>
      </c>
    </row>
    <row r="351" spans="1:5" s="13" customFormat="1" ht="12.75" customHeight="1">
      <c r="A351" s="3"/>
      <c r="B351" s="33">
        <v>40528</v>
      </c>
      <c r="C351" s="3" t="s">
        <v>900</v>
      </c>
      <c r="D351" s="3" t="s">
        <v>1082</v>
      </c>
      <c r="E351" s="31">
        <v>14.85914734</v>
      </c>
    </row>
    <row r="352" spans="1:5" s="13" customFormat="1" ht="12.75" customHeight="1">
      <c r="A352" s="2"/>
      <c r="B352" s="32">
        <v>40527</v>
      </c>
      <c r="C352" s="2" t="s">
        <v>900</v>
      </c>
      <c r="D352" s="2" t="s">
        <v>901</v>
      </c>
      <c r="E352" s="30">
        <v>23.304278269999998</v>
      </c>
    </row>
    <row r="353" spans="1:5" s="13" customFormat="1" ht="12.75" customHeight="1">
      <c r="A353" s="3"/>
      <c r="B353" s="33">
        <v>40526</v>
      </c>
      <c r="C353" s="3" t="s">
        <v>900</v>
      </c>
      <c r="D353" s="3" t="s">
        <v>932</v>
      </c>
      <c r="E353" s="31">
        <v>100</v>
      </c>
    </row>
    <row r="354" spans="1:5" s="13" customFormat="1" ht="12.75" customHeight="1">
      <c r="A354" s="2"/>
      <c r="B354" s="32">
        <v>40525</v>
      </c>
      <c r="C354" s="2" t="s">
        <v>900</v>
      </c>
      <c r="D354" s="2" t="s">
        <v>901</v>
      </c>
      <c r="E354" s="30">
        <v>150</v>
      </c>
    </row>
    <row r="355" spans="1:5" s="13" customFormat="1" ht="12.75" customHeight="1">
      <c r="A355" s="3"/>
      <c r="B355" s="33">
        <v>40522</v>
      </c>
      <c r="C355" s="3" t="s">
        <v>900</v>
      </c>
      <c r="D355" s="3" t="s">
        <v>932</v>
      </c>
      <c r="E355" s="31">
        <v>83.87604757000001</v>
      </c>
    </row>
    <row r="356" spans="1:5" s="13" customFormat="1" ht="12.75" customHeight="1">
      <c r="A356" s="2"/>
      <c r="B356" s="32">
        <v>40518</v>
      </c>
      <c r="C356" s="2" t="s">
        <v>900</v>
      </c>
      <c r="D356" s="2" t="s">
        <v>901</v>
      </c>
      <c r="E356" s="30">
        <v>16.929563679999998</v>
      </c>
    </row>
    <row r="357" spans="1:5" s="13" customFormat="1" ht="12.75" customHeight="1">
      <c r="A357" s="3"/>
      <c r="B357" s="33">
        <v>40501</v>
      </c>
      <c r="C357" s="3" t="s">
        <v>900</v>
      </c>
      <c r="D357" s="3" t="s">
        <v>904</v>
      </c>
      <c r="E357" s="31">
        <v>9</v>
      </c>
    </row>
    <row r="358" spans="1:5" s="13" customFormat="1" ht="12.75" customHeight="1">
      <c r="A358" s="2"/>
      <c r="B358" s="32">
        <v>40501</v>
      </c>
      <c r="C358" s="2" t="s">
        <v>900</v>
      </c>
      <c r="D358" s="2" t="s">
        <v>904</v>
      </c>
      <c r="E358" s="30">
        <v>81</v>
      </c>
    </row>
    <row r="359" spans="1:5" s="13" customFormat="1" ht="12.75" customHeight="1">
      <c r="A359" s="3"/>
      <c r="B359" s="33">
        <v>40500</v>
      </c>
      <c r="C359" s="3" t="s">
        <v>900</v>
      </c>
      <c r="D359" s="3" t="s">
        <v>1083</v>
      </c>
      <c r="E359" s="31">
        <v>14.60000016</v>
      </c>
    </row>
    <row r="360" spans="1:5" s="13" customFormat="1" ht="12.75" customHeight="1">
      <c r="A360" s="2"/>
      <c r="B360" s="32">
        <v>40499</v>
      </c>
      <c r="C360" s="2" t="s">
        <v>900</v>
      </c>
      <c r="D360" s="2" t="s">
        <v>932</v>
      </c>
      <c r="E360" s="30">
        <v>10.342997709999999</v>
      </c>
    </row>
    <row r="361" spans="1:5" s="13" customFormat="1" ht="12.75" customHeight="1">
      <c r="A361" s="3"/>
      <c r="B361" s="33">
        <v>40480</v>
      </c>
      <c r="C361" s="3" t="s">
        <v>900</v>
      </c>
      <c r="D361" s="3" t="s">
        <v>901</v>
      </c>
      <c r="E361" s="31">
        <v>116</v>
      </c>
    </row>
    <row r="362" spans="1:5" s="13" customFormat="1" ht="12.75" customHeight="1">
      <c r="A362" s="2"/>
      <c r="B362" s="32">
        <v>40477</v>
      </c>
      <c r="C362" s="2" t="s">
        <v>900</v>
      </c>
      <c r="D362" s="2" t="s">
        <v>932</v>
      </c>
      <c r="E362" s="30">
        <v>46.062380160000004</v>
      </c>
    </row>
    <row r="363" spans="1:5" s="13" customFormat="1" ht="12.75" customHeight="1">
      <c r="A363" s="3"/>
      <c r="B363" s="33">
        <v>40473</v>
      </c>
      <c r="C363" s="3" t="s">
        <v>900</v>
      </c>
      <c r="D363" s="3" t="s">
        <v>932</v>
      </c>
      <c r="E363" s="31">
        <v>12.990209160000001</v>
      </c>
    </row>
    <row r="364" spans="1:5" s="13" customFormat="1" ht="12.75" customHeight="1">
      <c r="A364" s="2"/>
      <c r="B364" s="32">
        <v>40466</v>
      </c>
      <c r="C364" s="2" t="s">
        <v>900</v>
      </c>
      <c r="D364" s="2" t="s">
        <v>901</v>
      </c>
      <c r="E364" s="30">
        <v>102</v>
      </c>
    </row>
    <row r="365" spans="1:5" s="13" customFormat="1" ht="12.75" customHeight="1">
      <c r="A365" s="3"/>
      <c r="B365" s="33">
        <v>40465</v>
      </c>
      <c r="C365" s="3" t="s">
        <v>900</v>
      </c>
      <c r="D365" s="3" t="s">
        <v>932</v>
      </c>
      <c r="E365" s="31">
        <v>102.8401106988</v>
      </c>
    </row>
    <row r="366" spans="1:5" s="13" customFormat="1" ht="12.75" customHeight="1">
      <c r="A366" s="2"/>
      <c r="B366" s="32">
        <v>40458</v>
      </c>
      <c r="C366" s="2" t="s">
        <v>900</v>
      </c>
      <c r="D366" s="2" t="s">
        <v>904</v>
      </c>
      <c r="E366" s="30">
        <v>103.22461519</v>
      </c>
    </row>
    <row r="367" spans="1:5" s="13" customFormat="1" ht="12.75" customHeight="1">
      <c r="A367" s="3"/>
      <c r="B367" s="33">
        <v>40455</v>
      </c>
      <c r="C367" s="3" t="s">
        <v>900</v>
      </c>
      <c r="D367" s="3" t="s">
        <v>932</v>
      </c>
      <c r="E367" s="31">
        <v>23.3188165</v>
      </c>
    </row>
    <row r="368" spans="1:5" s="13" customFormat="1" ht="12.75" customHeight="1">
      <c r="A368" s="2"/>
      <c r="B368" s="32">
        <v>40452</v>
      </c>
      <c r="C368" s="2" t="s">
        <v>900</v>
      </c>
      <c r="D368" s="2" t="s">
        <v>904</v>
      </c>
      <c r="E368" s="30">
        <v>17.755</v>
      </c>
    </row>
    <row r="369" spans="1:5" s="13" customFormat="1" ht="12.75" customHeight="1">
      <c r="A369" s="3"/>
      <c r="B369" s="33">
        <v>40449</v>
      </c>
      <c r="C369" s="3" t="s">
        <v>900</v>
      </c>
      <c r="D369" s="3" t="s">
        <v>1084</v>
      </c>
      <c r="E369" s="31">
        <v>52.16635222</v>
      </c>
    </row>
    <row r="370" spans="1:5" s="13" customFormat="1" ht="12.75" customHeight="1">
      <c r="A370" s="2"/>
      <c r="B370" s="32">
        <v>40448</v>
      </c>
      <c r="C370" s="2" t="s">
        <v>900</v>
      </c>
      <c r="D370" s="2" t="s">
        <v>1082</v>
      </c>
      <c r="E370" s="30">
        <v>17.87993142</v>
      </c>
    </row>
    <row r="371" spans="1:5" s="13" customFormat="1" ht="12.75" customHeight="1">
      <c r="A371" s="3"/>
      <c r="B371" s="33">
        <v>40445</v>
      </c>
      <c r="C371" s="3" t="s">
        <v>900</v>
      </c>
      <c r="D371" s="3" t="s">
        <v>1082</v>
      </c>
      <c r="E371" s="31">
        <v>94.2</v>
      </c>
    </row>
    <row r="372" spans="1:5" s="13" customFormat="1" ht="12.75" customHeight="1">
      <c r="A372" s="2"/>
      <c r="B372" s="32">
        <v>40443</v>
      </c>
      <c r="C372" s="2" t="s">
        <v>900</v>
      </c>
      <c r="D372" s="2" t="s">
        <v>1082</v>
      </c>
      <c r="E372" s="30">
        <v>7.5</v>
      </c>
    </row>
    <row r="373" spans="1:5" s="13" customFormat="1" ht="12.75" customHeight="1">
      <c r="A373" s="3"/>
      <c r="B373" s="33">
        <v>40441</v>
      </c>
      <c r="C373" s="3" t="s">
        <v>900</v>
      </c>
      <c r="D373" s="3" t="s">
        <v>978</v>
      </c>
      <c r="E373" s="31">
        <v>29.5</v>
      </c>
    </row>
    <row r="374" spans="1:5" s="13" customFormat="1" ht="12.75" customHeight="1">
      <c r="A374" s="2"/>
      <c r="B374" s="32">
        <v>40441</v>
      </c>
      <c r="C374" s="2" t="s">
        <v>900</v>
      </c>
      <c r="D374" s="2" t="s">
        <v>901</v>
      </c>
      <c r="E374" s="30">
        <v>14.08892035</v>
      </c>
    </row>
    <row r="375" spans="1:5" s="13" customFormat="1" ht="12.75" customHeight="1">
      <c r="A375" s="3"/>
      <c r="B375" s="33">
        <v>40441</v>
      </c>
      <c r="C375" s="3" t="s">
        <v>900</v>
      </c>
      <c r="D375" s="3" t="s">
        <v>901</v>
      </c>
      <c r="E375" s="31">
        <v>11.03463636</v>
      </c>
    </row>
    <row r="376" spans="1:5" s="13" customFormat="1" ht="12.75" customHeight="1">
      <c r="A376" s="2"/>
      <c r="B376" s="32">
        <v>40423</v>
      </c>
      <c r="C376" s="2" t="s">
        <v>900</v>
      </c>
      <c r="D376" s="2" t="s">
        <v>915</v>
      </c>
      <c r="E376" s="30">
        <v>111</v>
      </c>
    </row>
    <row r="377" spans="1:5" s="13" customFormat="1" ht="12.75" customHeight="1">
      <c r="A377" s="3"/>
      <c r="B377" s="33">
        <v>40420</v>
      </c>
      <c r="C377" s="3" t="s">
        <v>900</v>
      </c>
      <c r="D377" s="3" t="s">
        <v>901</v>
      </c>
      <c r="E377" s="31">
        <v>135</v>
      </c>
    </row>
    <row r="378" spans="1:5" s="13" customFormat="1" ht="12.75" customHeight="1">
      <c r="A378" s="2"/>
      <c r="B378" s="32">
        <v>40406</v>
      </c>
      <c r="C378" s="2" t="s">
        <v>900</v>
      </c>
      <c r="D378" s="2" t="s">
        <v>901</v>
      </c>
      <c r="E378" s="30">
        <v>35.4313568</v>
      </c>
    </row>
    <row r="379" spans="1:5" s="13" customFormat="1" ht="12.75" customHeight="1">
      <c r="A379" s="3"/>
      <c r="B379" s="33">
        <v>40400</v>
      </c>
      <c r="C379" s="3" t="s">
        <v>900</v>
      </c>
      <c r="D379" s="3" t="s">
        <v>901</v>
      </c>
      <c r="E379" s="31">
        <v>400</v>
      </c>
    </row>
    <row r="380" spans="1:5" s="13" customFormat="1" ht="12.75" customHeight="1">
      <c r="A380" s="2"/>
      <c r="B380" s="32">
        <v>40399</v>
      </c>
      <c r="C380" s="2" t="s">
        <v>900</v>
      </c>
      <c r="D380" s="2" t="s">
        <v>1084</v>
      </c>
      <c r="E380" s="30">
        <v>44</v>
      </c>
    </row>
    <row r="381" spans="1:5" s="13" customFormat="1" ht="12.75" customHeight="1">
      <c r="A381" s="3"/>
      <c r="B381" s="33">
        <v>40399</v>
      </c>
      <c r="C381" s="3" t="s">
        <v>900</v>
      </c>
      <c r="D381" s="3" t="s">
        <v>901</v>
      </c>
      <c r="E381" s="31">
        <v>1217.81530481</v>
      </c>
    </row>
    <row r="382" spans="1:5" s="13" customFormat="1" ht="12.75" customHeight="1">
      <c r="A382" s="2"/>
      <c r="B382" s="32">
        <v>40396</v>
      </c>
      <c r="C382" s="2" t="s">
        <v>900</v>
      </c>
      <c r="D382" s="2" t="s">
        <v>901</v>
      </c>
      <c r="E382" s="30">
        <v>40.8335104</v>
      </c>
    </row>
    <row r="383" spans="1:5" s="13" customFormat="1" ht="12.75" customHeight="1">
      <c r="A383" s="3"/>
      <c r="B383" s="33">
        <v>40395</v>
      </c>
      <c r="C383" s="3" t="s">
        <v>900</v>
      </c>
      <c r="D383" s="3" t="s">
        <v>915</v>
      </c>
      <c r="E383" s="31">
        <v>89</v>
      </c>
    </row>
    <row r="384" spans="1:5" s="13" customFormat="1" ht="12.75" customHeight="1">
      <c r="A384" s="2"/>
      <c r="B384" s="32">
        <v>40359</v>
      </c>
      <c r="C384" s="2" t="s">
        <v>900</v>
      </c>
      <c r="D384" s="2" t="s">
        <v>1082</v>
      </c>
      <c r="E384" s="30">
        <v>53.59354815</v>
      </c>
    </row>
    <row r="385" spans="1:5" s="13" customFormat="1" ht="12.75" customHeight="1">
      <c r="A385" s="3"/>
      <c r="B385" s="33">
        <v>40359</v>
      </c>
      <c r="C385" s="3" t="s">
        <v>900</v>
      </c>
      <c r="D385" s="3" t="s">
        <v>1082</v>
      </c>
      <c r="E385" s="31">
        <v>45.40277403</v>
      </c>
    </row>
    <row r="386" spans="1:5" s="13" customFormat="1" ht="12.75" customHeight="1">
      <c r="A386" s="2"/>
      <c r="B386" s="32">
        <v>40359</v>
      </c>
      <c r="C386" s="2" t="s">
        <v>900</v>
      </c>
      <c r="D386" s="2" t="s">
        <v>932</v>
      </c>
      <c r="E386" s="30">
        <v>524.58616973</v>
      </c>
    </row>
    <row r="387" spans="1:5" s="13" customFormat="1" ht="12.75" customHeight="1">
      <c r="A387" s="3"/>
      <c r="B387" s="33">
        <v>40359</v>
      </c>
      <c r="C387" s="3" t="s">
        <v>900</v>
      </c>
      <c r="D387" s="3" t="s">
        <v>932</v>
      </c>
      <c r="E387" s="31">
        <v>17.0172185</v>
      </c>
    </row>
    <row r="388" spans="1:5" s="13" customFormat="1" ht="12.75" customHeight="1">
      <c r="A388" s="2"/>
      <c r="B388" s="32">
        <v>40357</v>
      </c>
      <c r="C388" s="2" t="s">
        <v>900</v>
      </c>
      <c r="D388" s="2" t="s">
        <v>1084</v>
      </c>
      <c r="E388" s="30">
        <v>22</v>
      </c>
    </row>
    <row r="389" spans="1:5" s="13" customFormat="1" ht="12.75" customHeight="1">
      <c r="A389" s="3"/>
      <c r="B389" s="33">
        <v>40346</v>
      </c>
      <c r="C389" s="3" t="s">
        <v>900</v>
      </c>
      <c r="D389" s="3" t="s">
        <v>1082</v>
      </c>
      <c r="E389" s="31">
        <v>54.70420268</v>
      </c>
    </row>
    <row r="390" spans="1:5" s="13" customFormat="1" ht="12.75" customHeight="1">
      <c r="A390" s="2"/>
      <c r="B390" s="32">
        <v>40329</v>
      </c>
      <c r="C390" s="2" t="s">
        <v>900</v>
      </c>
      <c r="D390" s="2" t="s">
        <v>901</v>
      </c>
      <c r="E390" s="30">
        <v>103.7118675</v>
      </c>
    </row>
    <row r="391" spans="1:5" s="13" customFormat="1" ht="12.75" customHeight="1">
      <c r="A391" s="3"/>
      <c r="B391" s="33">
        <v>40326</v>
      </c>
      <c r="C391" s="3" t="s">
        <v>900</v>
      </c>
      <c r="D391" s="3" t="s">
        <v>901</v>
      </c>
      <c r="E391" s="31">
        <v>40.35830526</v>
      </c>
    </row>
    <row r="392" spans="1:5" s="13" customFormat="1" ht="12.75" customHeight="1">
      <c r="A392" s="2"/>
      <c r="B392" s="32">
        <v>40326</v>
      </c>
      <c r="C392" s="2" t="s">
        <v>900</v>
      </c>
      <c r="D392" s="2" t="s">
        <v>932</v>
      </c>
      <c r="E392" s="30">
        <v>11.973675</v>
      </c>
    </row>
    <row r="393" spans="1:5" s="13" customFormat="1" ht="12.75" customHeight="1">
      <c r="A393" s="3"/>
      <c r="B393" s="33">
        <v>40322</v>
      </c>
      <c r="C393" s="3" t="s">
        <v>900</v>
      </c>
      <c r="D393" s="3" t="s">
        <v>1084</v>
      </c>
      <c r="E393" s="31">
        <v>61</v>
      </c>
    </row>
    <row r="394" spans="1:5" s="13" customFormat="1" ht="12.75" customHeight="1">
      <c r="A394" s="2"/>
      <c r="B394" s="32">
        <v>40319</v>
      </c>
      <c r="C394" s="2" t="s">
        <v>900</v>
      </c>
      <c r="D394" s="2" t="s">
        <v>1082</v>
      </c>
      <c r="E394" s="30">
        <v>20</v>
      </c>
    </row>
    <row r="395" spans="1:5" s="13" customFormat="1" ht="12.75" customHeight="1">
      <c r="A395" s="3"/>
      <c r="B395" s="33">
        <v>40311</v>
      </c>
      <c r="C395" s="3" t="s">
        <v>900</v>
      </c>
      <c r="D395" s="3" t="s">
        <v>1082</v>
      </c>
      <c r="E395" s="31">
        <v>49.69969778</v>
      </c>
    </row>
    <row r="396" spans="1:5" s="13" customFormat="1" ht="12.75" customHeight="1">
      <c r="A396" s="2"/>
      <c r="B396" s="32">
        <v>40310</v>
      </c>
      <c r="C396" s="2" t="s">
        <v>900</v>
      </c>
      <c r="D396" s="2" t="s">
        <v>915</v>
      </c>
      <c r="E396" s="30">
        <v>186.86275728</v>
      </c>
    </row>
    <row r="397" spans="1:5" s="13" customFormat="1" ht="12.75" customHeight="1">
      <c r="A397" s="3"/>
      <c r="B397" s="33">
        <v>40303</v>
      </c>
      <c r="C397" s="3" t="s">
        <v>900</v>
      </c>
      <c r="D397" s="3" t="s">
        <v>904</v>
      </c>
      <c r="E397" s="31">
        <v>35.014</v>
      </c>
    </row>
    <row r="398" spans="1:5" s="13" customFormat="1" ht="12.75" customHeight="1">
      <c r="A398" s="2"/>
      <c r="B398" s="32">
        <v>40262</v>
      </c>
      <c r="C398" s="2" t="s">
        <v>900</v>
      </c>
      <c r="D398" s="2" t="s">
        <v>1084</v>
      </c>
      <c r="E398" s="30">
        <v>90</v>
      </c>
    </row>
    <row r="399" spans="1:5" s="13" customFormat="1" ht="12.75" customHeight="1">
      <c r="A399" s="3"/>
      <c r="B399" s="33">
        <v>40261</v>
      </c>
      <c r="C399" s="3" t="s">
        <v>900</v>
      </c>
      <c r="D399" s="3" t="s">
        <v>904</v>
      </c>
      <c r="E399" s="31">
        <v>48.023384400000005</v>
      </c>
    </row>
    <row r="400" spans="1:5" s="13" customFormat="1" ht="12.75" customHeight="1">
      <c r="A400" s="2"/>
      <c r="B400" s="32">
        <v>40242</v>
      </c>
      <c r="C400" s="2" t="s">
        <v>900</v>
      </c>
      <c r="D400" s="2" t="s">
        <v>901</v>
      </c>
      <c r="E400" s="30">
        <v>59.68922502</v>
      </c>
    </row>
    <row r="401" spans="1:5" s="13" customFormat="1" ht="12.75" customHeight="1">
      <c r="A401" s="3"/>
      <c r="B401" s="33">
        <v>40241</v>
      </c>
      <c r="C401" s="3" t="s">
        <v>900</v>
      </c>
      <c r="D401" s="3" t="s">
        <v>901</v>
      </c>
      <c r="E401" s="31">
        <v>92.4968664</v>
      </c>
    </row>
    <row r="402" spans="1:5" s="13" customFormat="1" ht="12.75" customHeight="1">
      <c r="A402" s="2"/>
      <c r="B402" s="32">
        <v>40231</v>
      </c>
      <c r="C402" s="2" t="s">
        <v>900</v>
      </c>
      <c r="D402" s="2" t="s">
        <v>1898</v>
      </c>
      <c r="E402" s="30">
        <v>15.2481474</v>
      </c>
    </row>
    <row r="403" spans="1:5" s="13" customFormat="1" ht="12.75" customHeight="1">
      <c r="A403" s="3"/>
      <c r="B403" s="33">
        <v>40221</v>
      </c>
      <c r="C403" s="3" t="s">
        <v>900</v>
      </c>
      <c r="D403" s="3" t="s">
        <v>1082</v>
      </c>
      <c r="E403" s="31">
        <v>7.52114352</v>
      </c>
    </row>
    <row r="404" spans="1:5" s="13" customFormat="1" ht="12.75" customHeight="1">
      <c r="A404" s="2"/>
      <c r="B404" s="32">
        <v>40210</v>
      </c>
      <c r="C404" s="2" t="s">
        <v>900</v>
      </c>
      <c r="D404" s="2" t="s">
        <v>932</v>
      </c>
      <c r="E404" s="30">
        <v>30</v>
      </c>
    </row>
    <row r="405" spans="1:5" s="13" customFormat="1" ht="12.75" customHeight="1">
      <c r="A405" s="3"/>
      <c r="B405" s="33">
        <v>40206</v>
      </c>
      <c r="C405" s="3" t="s">
        <v>900</v>
      </c>
      <c r="D405" s="3" t="s">
        <v>904</v>
      </c>
      <c r="E405" s="31">
        <v>20</v>
      </c>
    </row>
    <row r="406" spans="1:5" s="13" customFormat="1" ht="12.75" customHeight="1">
      <c r="A406" s="2"/>
      <c r="B406" s="32">
        <v>40196</v>
      </c>
      <c r="C406" s="2" t="s">
        <v>900</v>
      </c>
      <c r="D406" s="2" t="s">
        <v>932</v>
      </c>
      <c r="E406" s="30">
        <v>23.9442202247787</v>
      </c>
    </row>
    <row r="407" spans="1:5" s="13" customFormat="1" ht="12.75" customHeight="1">
      <c r="A407" s="3"/>
      <c r="B407" s="33">
        <v>40193</v>
      </c>
      <c r="C407" s="3" t="s">
        <v>900</v>
      </c>
      <c r="D407" s="3" t="s">
        <v>904</v>
      </c>
      <c r="E407" s="31">
        <v>11.7232</v>
      </c>
    </row>
    <row r="408" spans="1:5" s="13" customFormat="1" ht="12.75" customHeight="1">
      <c r="A408" s="35"/>
      <c r="B408" s="35"/>
      <c r="C408" s="35"/>
      <c r="D408" s="35" t="s">
        <v>62</v>
      </c>
      <c r="E408" s="34">
        <f>SUM(E338:E407)</f>
        <v>5478.630717589604</v>
      </c>
    </row>
    <row r="409" spans="1:5" s="13" customFormat="1" ht="12.75" customHeight="1">
      <c r="A409" s="55"/>
      <c r="B409" s="56"/>
      <c r="C409" s="55"/>
      <c r="D409" s="55"/>
      <c r="E409" s="57"/>
    </row>
    <row r="410" spans="1:5" s="13" customFormat="1" ht="24.75">
      <c r="A410" s="12" t="s">
        <v>63</v>
      </c>
      <c r="B410" s="10"/>
      <c r="C410" s="10"/>
      <c r="D410" s="11"/>
      <c r="E410" s="11"/>
    </row>
    <row r="411" spans="1:5" s="13" customFormat="1" ht="36" customHeight="1">
      <c r="A411" s="1" t="s">
        <v>550</v>
      </c>
      <c r="B411" s="28" t="s">
        <v>551</v>
      </c>
      <c r="C411" s="28" t="s">
        <v>6</v>
      </c>
      <c r="D411" s="28" t="s">
        <v>7</v>
      </c>
      <c r="E411" s="28" t="s">
        <v>844</v>
      </c>
    </row>
    <row r="412" spans="1:6" s="13" customFormat="1" ht="12.75" customHeight="1">
      <c r="A412" s="2"/>
      <c r="B412" s="32">
        <v>40170</v>
      </c>
      <c r="C412" s="2" t="s">
        <v>900</v>
      </c>
      <c r="D412" s="2" t="s">
        <v>1084</v>
      </c>
      <c r="E412" s="30">
        <v>30</v>
      </c>
      <c r="F412" s="79"/>
    </row>
    <row r="413" spans="1:6" s="13" customFormat="1" ht="12.75" customHeight="1">
      <c r="A413" s="3"/>
      <c r="B413" s="33">
        <v>40170</v>
      </c>
      <c r="C413" s="3" t="s">
        <v>900</v>
      </c>
      <c r="D413" s="3" t="s">
        <v>1084</v>
      </c>
      <c r="E413" s="31">
        <v>40</v>
      </c>
      <c r="F413" s="79"/>
    </row>
    <row r="414" spans="1:6" s="13" customFormat="1" ht="12.75" customHeight="1">
      <c r="A414" s="2"/>
      <c r="B414" s="32">
        <v>40170</v>
      </c>
      <c r="C414" s="2" t="s">
        <v>900</v>
      </c>
      <c r="D414" s="2" t="s">
        <v>932</v>
      </c>
      <c r="E414" s="30">
        <v>18.1291953130467</v>
      </c>
      <c r="F414" s="79"/>
    </row>
    <row r="415" spans="1:6" s="13" customFormat="1" ht="12.75" customHeight="1">
      <c r="A415" s="3"/>
      <c r="B415" s="33">
        <v>40157</v>
      </c>
      <c r="C415" s="3" t="s">
        <v>900</v>
      </c>
      <c r="D415" s="3" t="s">
        <v>923</v>
      </c>
      <c r="E415" s="31">
        <v>13.18737294</v>
      </c>
      <c r="F415" s="79"/>
    </row>
    <row r="416" spans="1:6" s="13" customFormat="1" ht="12.75" customHeight="1">
      <c r="A416" s="2"/>
      <c r="B416" s="32">
        <v>40150</v>
      </c>
      <c r="C416" s="2" t="s">
        <v>900</v>
      </c>
      <c r="D416" s="2" t="s">
        <v>1899</v>
      </c>
      <c r="E416" s="30">
        <v>5.20470629</v>
      </c>
      <c r="F416" s="79"/>
    </row>
    <row r="417" spans="1:6" s="13" customFormat="1" ht="12.75" customHeight="1">
      <c r="A417" s="3"/>
      <c r="B417" s="33">
        <v>40144</v>
      </c>
      <c r="C417" s="3" t="s">
        <v>900</v>
      </c>
      <c r="D417" s="3" t="s">
        <v>923</v>
      </c>
      <c r="E417" s="31">
        <v>18.46639404</v>
      </c>
      <c r="F417" s="79"/>
    </row>
    <row r="418" spans="1:6" s="13" customFormat="1" ht="12.75" customHeight="1">
      <c r="A418" s="2"/>
      <c r="B418" s="32">
        <v>40136</v>
      </c>
      <c r="C418" s="2" t="s">
        <v>900</v>
      </c>
      <c r="D418" s="2" t="s">
        <v>915</v>
      </c>
      <c r="E418" s="30">
        <v>30.0086115</v>
      </c>
      <c r="F418" s="79"/>
    </row>
    <row r="419" spans="1:6" s="13" customFormat="1" ht="12.75" customHeight="1">
      <c r="A419" s="3"/>
      <c r="B419" s="33">
        <v>40126</v>
      </c>
      <c r="C419" s="3" t="s">
        <v>900</v>
      </c>
      <c r="D419" s="3" t="s">
        <v>932</v>
      </c>
      <c r="E419" s="31">
        <v>250.70820325</v>
      </c>
      <c r="F419" s="79"/>
    </row>
    <row r="420" spans="1:6" s="13" customFormat="1" ht="12.75" customHeight="1">
      <c r="A420" s="2"/>
      <c r="B420" s="32">
        <v>40120</v>
      </c>
      <c r="C420" s="2" t="s">
        <v>900</v>
      </c>
      <c r="D420" s="2" t="s">
        <v>915</v>
      </c>
      <c r="E420" s="30">
        <v>25</v>
      </c>
      <c r="F420" s="79"/>
    </row>
    <row r="421" spans="1:6" s="13" customFormat="1" ht="12.75" customHeight="1">
      <c r="A421" s="3"/>
      <c r="B421" s="33">
        <v>40114</v>
      </c>
      <c r="C421" s="3" t="s">
        <v>900</v>
      </c>
      <c r="D421" s="3" t="s">
        <v>932</v>
      </c>
      <c r="E421" s="31">
        <v>6.00175705667238</v>
      </c>
      <c r="F421" s="79"/>
    </row>
    <row r="422" spans="1:6" s="13" customFormat="1" ht="12.75" customHeight="1">
      <c r="A422" s="2"/>
      <c r="B422" s="32">
        <v>40114</v>
      </c>
      <c r="C422" s="2" t="s">
        <v>900</v>
      </c>
      <c r="D422" s="2" t="s">
        <v>932</v>
      </c>
      <c r="E422" s="30">
        <v>6.00175705667238</v>
      </c>
      <c r="F422" s="79"/>
    </row>
    <row r="423" spans="1:6" s="13" customFormat="1" ht="12.75" customHeight="1">
      <c r="A423" s="3"/>
      <c r="B423" s="33">
        <v>40113</v>
      </c>
      <c r="C423" s="3" t="s">
        <v>900</v>
      </c>
      <c r="D423" s="3" t="s">
        <v>901</v>
      </c>
      <c r="E423" s="31">
        <v>92.5</v>
      </c>
      <c r="F423" s="79"/>
    </row>
    <row r="424" spans="1:6" s="13" customFormat="1" ht="12.75" customHeight="1">
      <c r="A424" s="2"/>
      <c r="B424" s="32">
        <v>40113</v>
      </c>
      <c r="C424" s="2" t="s">
        <v>900</v>
      </c>
      <c r="D424" s="2" t="s">
        <v>901</v>
      </c>
      <c r="E424" s="30">
        <v>75</v>
      </c>
      <c r="F424" s="79"/>
    </row>
    <row r="425" spans="1:6" s="13" customFormat="1" ht="12.75" customHeight="1">
      <c r="A425" s="3"/>
      <c r="B425" s="33">
        <v>40100</v>
      </c>
      <c r="C425" s="3" t="s">
        <v>900</v>
      </c>
      <c r="D425" s="3" t="s">
        <v>988</v>
      </c>
      <c r="E425" s="31">
        <v>34</v>
      </c>
      <c r="F425" s="79"/>
    </row>
    <row r="426" spans="1:6" s="13" customFormat="1" ht="12.75" customHeight="1">
      <c r="A426" s="2"/>
      <c r="B426" s="32">
        <v>40079</v>
      </c>
      <c r="C426" s="2" t="s">
        <v>900</v>
      </c>
      <c r="D426" s="2" t="s">
        <v>932</v>
      </c>
      <c r="E426" s="30">
        <v>16.82481085</v>
      </c>
      <c r="F426" s="79"/>
    </row>
    <row r="427" spans="1:6" s="13" customFormat="1" ht="12.75" customHeight="1">
      <c r="A427" s="3"/>
      <c r="B427" s="33">
        <v>40078</v>
      </c>
      <c r="C427" s="3" t="s">
        <v>900</v>
      </c>
      <c r="D427" s="3" t="s">
        <v>932</v>
      </c>
      <c r="E427" s="31">
        <v>11.0470212816364</v>
      </c>
      <c r="F427" s="79"/>
    </row>
    <row r="428" spans="1:6" s="13" customFormat="1" ht="12.75" customHeight="1">
      <c r="A428" s="2"/>
      <c r="B428" s="32">
        <v>40064</v>
      </c>
      <c r="C428" s="2" t="s">
        <v>900</v>
      </c>
      <c r="D428" s="2" t="s">
        <v>932</v>
      </c>
      <c r="E428" s="30">
        <v>8.98390742488323</v>
      </c>
      <c r="F428" s="79"/>
    </row>
    <row r="429" spans="1:6" s="13" customFormat="1" ht="12.75" customHeight="1">
      <c r="A429" s="3"/>
      <c r="B429" s="33">
        <v>40022</v>
      </c>
      <c r="C429" s="3" t="s">
        <v>900</v>
      </c>
      <c r="D429" s="3" t="s">
        <v>956</v>
      </c>
      <c r="E429" s="31">
        <v>5.95632587</v>
      </c>
      <c r="F429" s="79"/>
    </row>
    <row r="430" spans="1:6" s="13" customFormat="1" ht="12.75" customHeight="1">
      <c r="A430" s="2"/>
      <c r="B430" s="32">
        <v>40009</v>
      </c>
      <c r="C430" s="2" t="s">
        <v>900</v>
      </c>
      <c r="D430" s="2" t="s">
        <v>932</v>
      </c>
      <c r="E430" s="30">
        <v>15.934064</v>
      </c>
      <c r="F430" s="79"/>
    </row>
    <row r="431" spans="1:6" s="13" customFormat="1" ht="12.75" customHeight="1">
      <c r="A431" s="3"/>
      <c r="B431" s="33">
        <v>40009</v>
      </c>
      <c r="C431" s="3" t="s">
        <v>900</v>
      </c>
      <c r="D431" s="3" t="s">
        <v>932</v>
      </c>
      <c r="E431" s="31">
        <v>15.28451502</v>
      </c>
      <c r="F431" s="79"/>
    </row>
    <row r="432" spans="1:6" s="13" customFormat="1" ht="12.75" customHeight="1">
      <c r="A432" s="2"/>
      <c r="B432" s="32">
        <v>40007</v>
      </c>
      <c r="C432" s="2" t="s">
        <v>900</v>
      </c>
      <c r="D432" s="2" t="s">
        <v>1084</v>
      </c>
      <c r="E432" s="30">
        <v>24.3839749</v>
      </c>
      <c r="F432" s="79"/>
    </row>
    <row r="433" spans="1:8" s="13" customFormat="1" ht="12.75" customHeight="1">
      <c r="A433" s="3"/>
      <c r="B433" s="33">
        <v>40007</v>
      </c>
      <c r="C433" s="3" t="s">
        <v>900</v>
      </c>
      <c r="D433" s="3" t="s">
        <v>1084</v>
      </c>
      <c r="E433" s="31">
        <v>21.31838063</v>
      </c>
      <c r="F433" s="79"/>
      <c r="H433" s="79"/>
    </row>
    <row r="434" spans="1:6" s="13" customFormat="1" ht="12.75" customHeight="1">
      <c r="A434" s="2"/>
      <c r="B434" s="32">
        <v>40007</v>
      </c>
      <c r="C434" s="2" t="s">
        <v>900</v>
      </c>
      <c r="D434" s="2" t="s">
        <v>915</v>
      </c>
      <c r="E434" s="30">
        <v>45</v>
      </c>
      <c r="F434" s="79"/>
    </row>
    <row r="435" spans="1:6" s="13" customFormat="1" ht="12.75" customHeight="1">
      <c r="A435" s="3"/>
      <c r="B435" s="33">
        <v>40002</v>
      </c>
      <c r="C435" s="3" t="s">
        <v>900</v>
      </c>
      <c r="D435" s="3" t="s">
        <v>932</v>
      </c>
      <c r="E435" s="31">
        <v>17.05670212</v>
      </c>
      <c r="F435" s="79"/>
    </row>
    <row r="436" spans="1:6" s="13" customFormat="1" ht="12.75" customHeight="1">
      <c r="A436" s="2"/>
      <c r="B436" s="32">
        <v>39994</v>
      </c>
      <c r="C436" s="2" t="s">
        <v>900</v>
      </c>
      <c r="D436" s="2" t="s">
        <v>956</v>
      </c>
      <c r="E436" s="30">
        <v>35.6835157</v>
      </c>
      <c r="F436" s="79"/>
    </row>
    <row r="437" spans="1:6" s="13" customFormat="1" ht="12.75">
      <c r="A437" s="3"/>
      <c r="B437" s="33">
        <v>39993</v>
      </c>
      <c r="C437" s="3" t="s">
        <v>900</v>
      </c>
      <c r="D437" s="3" t="s">
        <v>901</v>
      </c>
      <c r="E437" s="31">
        <v>9.07003908</v>
      </c>
      <c r="F437" s="79"/>
    </row>
    <row r="438" spans="1:7" ht="12.75">
      <c r="A438" s="2"/>
      <c r="B438" s="32">
        <v>39938</v>
      </c>
      <c r="C438" s="2" t="s">
        <v>900</v>
      </c>
      <c r="D438" s="2" t="s">
        <v>932</v>
      </c>
      <c r="E438" s="30">
        <v>33.53072013</v>
      </c>
      <c r="F438" s="82"/>
      <c r="G438" s="13"/>
    </row>
    <row r="439" spans="1:7" ht="12.75">
      <c r="A439" s="3"/>
      <c r="B439" s="33">
        <v>39932</v>
      </c>
      <c r="C439" s="3" t="s">
        <v>900</v>
      </c>
      <c r="D439" s="3" t="s">
        <v>932</v>
      </c>
      <c r="E439" s="31">
        <v>19.20355689</v>
      </c>
      <c r="F439" s="82"/>
      <c r="G439" s="13"/>
    </row>
    <row r="440" spans="1:7" ht="12.75">
      <c r="A440" s="2"/>
      <c r="B440" s="32">
        <v>39926</v>
      </c>
      <c r="C440" s="2" t="s">
        <v>900</v>
      </c>
      <c r="D440" s="2" t="s">
        <v>932</v>
      </c>
      <c r="E440" s="30">
        <v>18.158286779999997</v>
      </c>
      <c r="F440" s="82"/>
      <c r="G440" s="13"/>
    </row>
    <row r="441" spans="1:7" ht="12.75">
      <c r="A441" s="3"/>
      <c r="B441" s="33">
        <v>39897</v>
      </c>
      <c r="C441" s="3" t="s">
        <v>900</v>
      </c>
      <c r="D441" s="3" t="s">
        <v>980</v>
      </c>
      <c r="E441" s="31">
        <v>15.8491308</v>
      </c>
      <c r="F441" s="82"/>
      <c r="G441" s="13"/>
    </row>
    <row r="442" spans="1:7" ht="12.75">
      <c r="A442" s="2"/>
      <c r="B442" s="32">
        <v>39891</v>
      </c>
      <c r="C442" s="2" t="s">
        <v>900</v>
      </c>
      <c r="D442" s="2" t="s">
        <v>932</v>
      </c>
      <c r="E442" s="30">
        <v>6.84905</v>
      </c>
      <c r="F442" s="82"/>
      <c r="G442" s="13"/>
    </row>
    <row r="443" spans="1:5" ht="12.75">
      <c r="A443" s="35"/>
      <c r="B443" s="35"/>
      <c r="C443" s="35"/>
      <c r="D443" s="35" t="s">
        <v>111</v>
      </c>
      <c r="E443" s="34">
        <f>SUM(E412:E442)</f>
        <v>964.341998922911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63" r:id="rId2"/>
  <rowBreaks count="5" manualBreakCount="5">
    <brk id="150" max="4" man="1"/>
    <brk id="215" max="255" man="1"/>
    <brk id="258" max="255" man="1"/>
    <brk id="305" max="255" man="1"/>
    <brk id="380" max="4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5"/>
  <sheetViews>
    <sheetView showGridLines="0" zoomScaleSheetLayoutView="80" zoomScalePageLayoutView="0" workbookViewId="0" topLeftCell="A1">
      <selection activeCell="A8" sqref="A8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6.00390625" style="0" bestFit="1" customWidth="1"/>
    <col min="4" max="4" width="54.28125" style="0" customWidth="1"/>
    <col min="5" max="5" width="10.57421875" style="0" bestFit="1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</v>
      </c>
      <c r="B5" s="29"/>
      <c r="C5" s="29"/>
      <c r="D5" s="29"/>
      <c r="E5" s="29"/>
    </row>
    <row r="6" spans="1:5" s="69" customFormat="1" ht="17.25" customHeight="1">
      <c r="A6" s="117" t="s">
        <v>2084</v>
      </c>
      <c r="B6" s="117"/>
      <c r="C6" s="117"/>
      <c r="D6" s="117"/>
      <c r="E6" s="117"/>
    </row>
    <row r="7" spans="1:5" s="66" customFormat="1" ht="17.25" customHeight="1">
      <c r="A7" s="116"/>
      <c r="B7" s="116"/>
      <c r="C7" s="116"/>
      <c r="D7" s="116"/>
      <c r="E7" s="116"/>
    </row>
    <row r="8" spans="1:5" s="66" customFormat="1" ht="17.25" customHeight="1">
      <c r="A8" s="113"/>
      <c r="B8" s="113"/>
      <c r="C8" s="113"/>
      <c r="D8" s="113"/>
      <c r="E8" s="113"/>
    </row>
    <row r="9" spans="1:5" s="13" customFormat="1" ht="24.75">
      <c r="A9" s="12" t="s">
        <v>2378</v>
      </c>
      <c r="B9" s="10"/>
      <c r="C9" s="10"/>
      <c r="D9" s="11"/>
      <c r="E9" s="11"/>
    </row>
    <row r="10" spans="1:5" s="13" customFormat="1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1085</v>
      </c>
    </row>
    <row r="11" spans="1:5" s="13" customFormat="1" ht="12.75" customHeight="1">
      <c r="A11" s="2" t="s">
        <v>2716</v>
      </c>
      <c r="B11" s="32">
        <v>41628</v>
      </c>
      <c r="C11" s="2" t="s">
        <v>1087</v>
      </c>
      <c r="D11" s="2" t="s">
        <v>1148</v>
      </c>
      <c r="E11" s="30">
        <v>120</v>
      </c>
    </row>
    <row r="12" spans="1:5" s="13" customFormat="1" ht="12.75" customHeight="1">
      <c r="A12" s="3" t="s">
        <v>2717</v>
      </c>
      <c r="B12" s="33">
        <v>41628</v>
      </c>
      <c r="C12" s="3" t="s">
        <v>1087</v>
      </c>
      <c r="D12" s="3" t="s">
        <v>2722</v>
      </c>
      <c r="E12" s="31">
        <v>31.58</v>
      </c>
    </row>
    <row r="13" spans="1:5" s="13" customFormat="1" ht="12.75" customHeight="1">
      <c r="A13" s="2" t="s">
        <v>2718</v>
      </c>
      <c r="B13" s="32">
        <v>41628</v>
      </c>
      <c r="C13" s="2" t="s">
        <v>1087</v>
      </c>
      <c r="D13" s="2" t="s">
        <v>2722</v>
      </c>
      <c r="E13" s="30">
        <v>268.43</v>
      </c>
    </row>
    <row r="14" spans="1:5" s="13" customFormat="1" ht="12.75" customHeight="1">
      <c r="A14" s="3" t="s">
        <v>2719</v>
      </c>
      <c r="B14" s="33">
        <v>41617</v>
      </c>
      <c r="C14" s="3" t="s">
        <v>1087</v>
      </c>
      <c r="D14" s="3" t="s">
        <v>2721</v>
      </c>
      <c r="E14" s="31">
        <v>43</v>
      </c>
    </row>
    <row r="15" spans="1:5" s="13" customFormat="1" ht="12.75" customHeight="1">
      <c r="A15" s="2" t="s">
        <v>2720</v>
      </c>
      <c r="B15" s="32">
        <v>41617</v>
      </c>
      <c r="C15" s="2" t="s">
        <v>1087</v>
      </c>
      <c r="D15" s="2" t="s">
        <v>2721</v>
      </c>
      <c r="E15" s="30">
        <v>957</v>
      </c>
    </row>
    <row r="16" spans="1:5" s="13" customFormat="1" ht="12.75" customHeight="1">
      <c r="A16" s="3" t="s">
        <v>2675</v>
      </c>
      <c r="B16" s="33">
        <v>41605</v>
      </c>
      <c r="C16" s="3" t="s">
        <v>1087</v>
      </c>
      <c r="D16" s="3" t="s">
        <v>1160</v>
      </c>
      <c r="E16" s="31">
        <v>37.5</v>
      </c>
    </row>
    <row r="17" spans="1:5" s="13" customFormat="1" ht="12.75" customHeight="1">
      <c r="A17" s="2" t="s">
        <v>2676</v>
      </c>
      <c r="B17" s="32">
        <v>41605</v>
      </c>
      <c r="C17" s="2" t="s">
        <v>1087</v>
      </c>
      <c r="D17" s="2" t="s">
        <v>1160</v>
      </c>
      <c r="E17" s="30">
        <v>130</v>
      </c>
    </row>
    <row r="18" spans="1:5" s="13" customFormat="1" ht="12.75" customHeight="1">
      <c r="A18" s="3" t="s">
        <v>2631</v>
      </c>
      <c r="B18" s="33">
        <v>41563</v>
      </c>
      <c r="C18" s="3" t="s">
        <v>1087</v>
      </c>
      <c r="D18" s="3" t="s">
        <v>2630</v>
      </c>
      <c r="E18" s="31">
        <v>500</v>
      </c>
    </row>
    <row r="19" spans="1:5" s="13" customFormat="1" ht="12.75" customHeight="1">
      <c r="A19" s="2" t="s">
        <v>2586</v>
      </c>
      <c r="B19" s="32">
        <v>41542</v>
      </c>
      <c r="C19" s="2" t="s">
        <v>1087</v>
      </c>
      <c r="D19" s="2" t="s">
        <v>2587</v>
      </c>
      <c r="E19" s="30">
        <v>162</v>
      </c>
    </row>
    <row r="20" spans="1:5" s="13" customFormat="1" ht="12.75" customHeight="1">
      <c r="A20" s="3" t="s">
        <v>2561</v>
      </c>
      <c r="B20" s="33">
        <v>41514</v>
      </c>
      <c r="C20" s="3" t="s">
        <v>1087</v>
      </c>
      <c r="D20" s="3" t="s">
        <v>2562</v>
      </c>
      <c r="E20" s="31">
        <v>300</v>
      </c>
    </row>
    <row r="21" spans="1:5" s="13" customFormat="1" ht="12.75" customHeight="1">
      <c r="A21" s="2" t="s">
        <v>2549</v>
      </c>
      <c r="B21" s="32">
        <v>41466</v>
      </c>
      <c r="C21" s="2" t="s">
        <v>1087</v>
      </c>
      <c r="D21" s="2" t="s">
        <v>2550</v>
      </c>
      <c r="E21" s="30">
        <v>72.2</v>
      </c>
    </row>
    <row r="22" spans="1:5" s="13" customFormat="1" ht="12.75" customHeight="1">
      <c r="A22" s="3" t="s">
        <v>2548</v>
      </c>
      <c r="B22" s="33">
        <v>41466</v>
      </c>
      <c r="C22" s="3" t="s">
        <v>1087</v>
      </c>
      <c r="D22" s="3" t="s">
        <v>2550</v>
      </c>
      <c r="E22" s="31">
        <v>42.116</v>
      </c>
    </row>
    <row r="23" spans="1:5" s="13" customFormat="1" ht="12.75" customHeight="1">
      <c r="A23" s="2" t="s">
        <v>2519</v>
      </c>
      <c r="B23" s="32">
        <v>41450</v>
      </c>
      <c r="C23" s="2" t="s">
        <v>1087</v>
      </c>
      <c r="D23" s="2" t="s">
        <v>2518</v>
      </c>
      <c r="E23" s="30">
        <v>300</v>
      </c>
    </row>
    <row r="24" spans="1:5" s="13" customFormat="1" ht="12.75" customHeight="1">
      <c r="A24" s="3" t="s">
        <v>2476</v>
      </c>
      <c r="B24" s="33">
        <v>41386</v>
      </c>
      <c r="C24" s="3" t="s">
        <v>1087</v>
      </c>
      <c r="D24" s="3" t="s">
        <v>2477</v>
      </c>
      <c r="E24" s="31">
        <v>15.5</v>
      </c>
    </row>
    <row r="25" spans="1:5" s="13" customFormat="1" ht="12.75" customHeight="1">
      <c r="A25" s="2" t="s">
        <v>2475</v>
      </c>
      <c r="B25" s="32">
        <v>41386</v>
      </c>
      <c r="C25" s="2" t="s">
        <v>1087</v>
      </c>
      <c r="D25" s="2" t="s">
        <v>2477</v>
      </c>
      <c r="E25" s="30">
        <v>72</v>
      </c>
    </row>
    <row r="26" spans="1:5" s="13" customFormat="1" ht="12.75" customHeight="1">
      <c r="A26" s="3" t="s">
        <v>2436</v>
      </c>
      <c r="B26" s="33">
        <v>41339</v>
      </c>
      <c r="C26" s="3" t="s">
        <v>1087</v>
      </c>
      <c r="D26" s="3" t="s">
        <v>2438</v>
      </c>
      <c r="E26" s="31">
        <v>36</v>
      </c>
    </row>
    <row r="27" spans="1:5" s="13" customFormat="1" ht="12.75" customHeight="1">
      <c r="A27" s="2" t="s">
        <v>2437</v>
      </c>
      <c r="B27" s="32">
        <v>41339</v>
      </c>
      <c r="C27" s="2" t="s">
        <v>1087</v>
      </c>
      <c r="D27" s="2" t="s">
        <v>2438</v>
      </c>
      <c r="E27" s="30">
        <v>454</v>
      </c>
    </row>
    <row r="28" spans="1:5" s="13" customFormat="1" ht="12.75">
      <c r="A28" s="35"/>
      <c r="B28" s="35"/>
      <c r="C28" s="35"/>
      <c r="D28" s="35" t="s">
        <v>2382</v>
      </c>
      <c r="E28" s="34">
        <f>SUM(E11:E27)</f>
        <v>3541.326</v>
      </c>
    </row>
    <row r="29" spans="1:5" s="13" customFormat="1" ht="19.5" customHeight="1">
      <c r="A29" s="20"/>
      <c r="B29" s="18"/>
      <c r="C29" s="17"/>
      <c r="D29" s="17"/>
      <c r="E29" s="19"/>
    </row>
    <row r="30" spans="1:5" s="13" customFormat="1" ht="24.75">
      <c r="A30" s="12" t="s">
        <v>1986</v>
      </c>
      <c r="B30" s="10"/>
      <c r="C30" s="10"/>
      <c r="D30" s="11"/>
      <c r="E30" s="11"/>
    </row>
    <row r="31" spans="1:5" s="13" customFormat="1" ht="36" customHeight="1">
      <c r="A31" s="1" t="s">
        <v>4</v>
      </c>
      <c r="B31" s="28" t="s">
        <v>5</v>
      </c>
      <c r="C31" s="28" t="s">
        <v>6</v>
      </c>
      <c r="D31" s="28" t="s">
        <v>7</v>
      </c>
      <c r="E31" s="28" t="s">
        <v>1085</v>
      </c>
    </row>
    <row r="32" spans="1:5" s="13" customFormat="1" ht="12.75" customHeight="1">
      <c r="A32" s="2" t="s">
        <v>2371</v>
      </c>
      <c r="B32" s="32">
        <v>41262</v>
      </c>
      <c r="C32" s="2" t="s">
        <v>1087</v>
      </c>
      <c r="D32" s="2" t="s">
        <v>2370</v>
      </c>
      <c r="E32" s="30">
        <v>200</v>
      </c>
    </row>
    <row r="33" spans="1:5" s="13" customFormat="1" ht="12.75" customHeight="1">
      <c r="A33" s="3" t="s">
        <v>2372</v>
      </c>
      <c r="B33" s="33">
        <v>41262</v>
      </c>
      <c r="C33" s="3" t="s">
        <v>1087</v>
      </c>
      <c r="D33" s="3" t="s">
        <v>2370</v>
      </c>
      <c r="E33" s="31">
        <v>372.5</v>
      </c>
    </row>
    <row r="34" spans="1:5" s="13" customFormat="1" ht="12.75" customHeight="1">
      <c r="A34" s="2" t="s">
        <v>2373</v>
      </c>
      <c r="B34" s="32">
        <v>41262</v>
      </c>
      <c r="C34" s="2" t="s">
        <v>1087</v>
      </c>
      <c r="D34" s="2" t="s">
        <v>2370</v>
      </c>
      <c r="E34" s="30">
        <f>277.5</f>
        <v>277.5</v>
      </c>
    </row>
    <row r="35" spans="1:5" s="13" customFormat="1" ht="12.75" customHeight="1">
      <c r="A35" s="3" t="s">
        <v>2368</v>
      </c>
      <c r="B35" s="33">
        <v>41249</v>
      </c>
      <c r="C35" s="3" t="s">
        <v>1087</v>
      </c>
      <c r="D35" s="3" t="s">
        <v>2369</v>
      </c>
      <c r="E35" s="31">
        <v>100</v>
      </c>
    </row>
    <row r="36" spans="1:5" s="13" customFormat="1" ht="12.75" customHeight="1">
      <c r="A36" s="2" t="s">
        <v>2305</v>
      </c>
      <c r="B36" s="32">
        <v>41186</v>
      </c>
      <c r="C36" s="2" t="s">
        <v>1087</v>
      </c>
      <c r="D36" s="2" t="s">
        <v>1913</v>
      </c>
      <c r="E36" s="30">
        <v>48.75</v>
      </c>
    </row>
    <row r="37" spans="1:5" s="13" customFormat="1" ht="12.75" customHeight="1">
      <c r="A37" s="3" t="s">
        <v>2254</v>
      </c>
      <c r="B37" s="33">
        <v>41163</v>
      </c>
      <c r="C37" s="3" t="s">
        <v>1087</v>
      </c>
      <c r="D37" s="3" t="s">
        <v>2255</v>
      </c>
      <c r="E37" s="31">
        <v>20</v>
      </c>
    </row>
    <row r="38" spans="1:5" s="13" customFormat="1" ht="12.75" customHeight="1">
      <c r="A38" s="2" t="s">
        <v>2234</v>
      </c>
      <c r="B38" s="32">
        <v>41149</v>
      </c>
      <c r="C38" s="2" t="s">
        <v>1087</v>
      </c>
      <c r="D38" s="2" t="s">
        <v>1127</v>
      </c>
      <c r="E38" s="30">
        <v>50</v>
      </c>
    </row>
    <row r="39" spans="1:5" s="13" customFormat="1" ht="12.75" customHeight="1">
      <c r="A39" s="3" t="s">
        <v>2235</v>
      </c>
      <c r="B39" s="33">
        <v>41128</v>
      </c>
      <c r="C39" s="3" t="s">
        <v>1087</v>
      </c>
      <c r="D39" s="3" t="s">
        <v>2236</v>
      </c>
      <c r="E39" s="31">
        <v>3</v>
      </c>
    </row>
    <row r="40" spans="1:5" s="13" customFormat="1" ht="12.75" customHeight="1">
      <c r="A40" s="2" t="s">
        <v>2174</v>
      </c>
      <c r="B40" s="32">
        <v>41115</v>
      </c>
      <c r="C40" s="2" t="s">
        <v>1087</v>
      </c>
      <c r="D40" s="2" t="s">
        <v>2168</v>
      </c>
      <c r="E40" s="30">
        <v>73</v>
      </c>
    </row>
    <row r="41" spans="1:5" s="13" customFormat="1" ht="12.75" customHeight="1">
      <c r="A41" s="3" t="s">
        <v>2173</v>
      </c>
      <c r="B41" s="33">
        <v>41114</v>
      </c>
      <c r="C41" s="3" t="s">
        <v>1087</v>
      </c>
      <c r="D41" s="3" t="s">
        <v>2169</v>
      </c>
      <c r="E41" s="31">
        <v>3</v>
      </c>
    </row>
    <row r="42" spans="1:5" s="13" customFormat="1" ht="12.75" customHeight="1">
      <c r="A42" s="2" t="s">
        <v>2172</v>
      </c>
      <c r="B42" s="32">
        <v>41093</v>
      </c>
      <c r="C42" s="2" t="s">
        <v>1087</v>
      </c>
      <c r="D42" s="2" t="s">
        <v>2170</v>
      </c>
      <c r="E42" s="30">
        <v>55</v>
      </c>
    </row>
    <row r="43" spans="1:5" s="13" customFormat="1" ht="12.75" customHeight="1">
      <c r="A43" s="3" t="s">
        <v>2171</v>
      </c>
      <c r="B43" s="33">
        <v>41093</v>
      </c>
      <c r="C43" s="3" t="s">
        <v>1087</v>
      </c>
      <c r="D43" s="3" t="s">
        <v>2170</v>
      </c>
      <c r="E43" s="31">
        <v>875</v>
      </c>
    </row>
    <row r="44" spans="1:5" s="13" customFormat="1" ht="12.75" customHeight="1">
      <c r="A44" s="2" t="s">
        <v>2164</v>
      </c>
      <c r="B44" s="32">
        <v>41082</v>
      </c>
      <c r="C44" s="2" t="s">
        <v>1087</v>
      </c>
      <c r="D44" s="2" t="s">
        <v>1188</v>
      </c>
      <c r="E44" s="30">
        <v>60</v>
      </c>
    </row>
    <row r="45" spans="1:5" s="13" customFormat="1" ht="12.75" customHeight="1">
      <c r="A45" s="3" t="s">
        <v>2120</v>
      </c>
      <c r="B45" s="33">
        <v>41003</v>
      </c>
      <c r="C45" s="3" t="s">
        <v>1087</v>
      </c>
      <c r="D45" s="3" t="s">
        <v>2119</v>
      </c>
      <c r="E45" s="31">
        <v>80</v>
      </c>
    </row>
    <row r="46" spans="1:5" s="13" customFormat="1" ht="12.75" customHeight="1">
      <c r="A46" s="2" t="s">
        <v>2079</v>
      </c>
      <c r="B46" s="32">
        <v>40973</v>
      </c>
      <c r="C46" s="2" t="s">
        <v>1087</v>
      </c>
      <c r="D46" s="2" t="s">
        <v>2080</v>
      </c>
      <c r="E46" s="30">
        <v>75</v>
      </c>
    </row>
    <row r="47" spans="1:5" s="13" customFormat="1" ht="12.75" customHeight="1">
      <c r="A47" s="3" t="s">
        <v>2078</v>
      </c>
      <c r="B47" s="33">
        <v>40973</v>
      </c>
      <c r="C47" s="3" t="s">
        <v>1087</v>
      </c>
      <c r="D47" s="3" t="s">
        <v>2080</v>
      </c>
      <c r="E47" s="31">
        <v>225</v>
      </c>
    </row>
    <row r="48" spans="1:5" s="13" customFormat="1" ht="12.75" customHeight="1">
      <c r="A48" s="2" t="s">
        <v>2053</v>
      </c>
      <c r="B48" s="32">
        <v>40955</v>
      </c>
      <c r="C48" s="2" t="s">
        <v>1087</v>
      </c>
      <c r="D48" s="2" t="s">
        <v>2051</v>
      </c>
      <c r="E48" s="30">
        <v>60</v>
      </c>
    </row>
    <row r="49" spans="1:5" s="13" customFormat="1" ht="12.75" customHeight="1">
      <c r="A49" s="3" t="s">
        <v>2054</v>
      </c>
      <c r="B49" s="33">
        <v>40955</v>
      </c>
      <c r="C49" s="3" t="s">
        <v>1087</v>
      </c>
      <c r="D49" s="3" t="s">
        <v>2051</v>
      </c>
      <c r="E49" s="31">
        <v>100</v>
      </c>
    </row>
    <row r="50" spans="1:5" s="13" customFormat="1" ht="12.75" customHeight="1">
      <c r="A50" s="2" t="s">
        <v>2052</v>
      </c>
      <c r="B50" s="32">
        <v>40949</v>
      </c>
      <c r="C50" s="2" t="s">
        <v>1087</v>
      </c>
      <c r="D50" s="2" t="s">
        <v>2050</v>
      </c>
      <c r="E50" s="30">
        <v>195</v>
      </c>
    </row>
    <row r="51" spans="1:5" s="13" customFormat="1" ht="12.75" customHeight="1">
      <c r="A51" s="3" t="s">
        <v>2006</v>
      </c>
      <c r="B51" s="33">
        <v>40935</v>
      </c>
      <c r="C51" s="3" t="s">
        <v>1087</v>
      </c>
      <c r="D51" s="3" t="s">
        <v>2002</v>
      </c>
      <c r="E51" s="31">
        <v>1000</v>
      </c>
    </row>
    <row r="52" spans="1:5" s="13" customFormat="1" ht="12.75" customHeight="1">
      <c r="A52" s="2" t="s">
        <v>2003</v>
      </c>
      <c r="B52" s="32">
        <v>40927</v>
      </c>
      <c r="C52" s="2" t="s">
        <v>1087</v>
      </c>
      <c r="D52" s="2" t="s">
        <v>1113</v>
      </c>
      <c r="E52" s="30">
        <v>10</v>
      </c>
    </row>
    <row r="53" spans="1:5" s="13" customFormat="1" ht="12.75" customHeight="1">
      <c r="A53" s="3" t="s">
        <v>2005</v>
      </c>
      <c r="B53" s="33">
        <v>40927</v>
      </c>
      <c r="C53" s="3" t="s">
        <v>1087</v>
      </c>
      <c r="D53" s="3" t="s">
        <v>2001</v>
      </c>
      <c r="E53" s="31">
        <v>17.5</v>
      </c>
    </row>
    <row r="54" spans="1:5" s="13" customFormat="1" ht="12.75" customHeight="1">
      <c r="A54" s="2" t="s">
        <v>2004</v>
      </c>
      <c r="B54" s="32">
        <v>40927</v>
      </c>
      <c r="C54" s="2" t="s">
        <v>1087</v>
      </c>
      <c r="D54" s="2" t="s">
        <v>2001</v>
      </c>
      <c r="E54" s="30">
        <v>17.5</v>
      </c>
    </row>
    <row r="55" spans="1:5" s="13" customFormat="1" ht="12.75">
      <c r="A55" s="35"/>
      <c r="B55" s="35"/>
      <c r="C55" s="35"/>
      <c r="D55" s="35" t="s">
        <v>1987</v>
      </c>
      <c r="E55" s="34">
        <f>SUM(E32:E54)</f>
        <v>3917.75</v>
      </c>
    </row>
    <row r="56" spans="1:5" s="13" customFormat="1" ht="19.5" customHeight="1">
      <c r="A56" s="20"/>
      <c r="B56" s="18"/>
      <c r="C56" s="17"/>
      <c r="D56" s="17"/>
      <c r="E56" s="19"/>
    </row>
    <row r="57" spans="1:5" s="13" customFormat="1" ht="24.75">
      <c r="A57" s="12" t="s">
        <v>3</v>
      </c>
      <c r="B57" s="10"/>
      <c r="C57" s="10"/>
      <c r="D57" s="11"/>
      <c r="E57" s="11"/>
    </row>
    <row r="58" spans="1:5" s="13" customFormat="1" ht="36" customHeight="1">
      <c r="A58" s="1" t="s">
        <v>4</v>
      </c>
      <c r="B58" s="28" t="s">
        <v>5</v>
      </c>
      <c r="C58" s="28" t="s">
        <v>6</v>
      </c>
      <c r="D58" s="28" t="s">
        <v>7</v>
      </c>
      <c r="E58" s="28" t="s">
        <v>1085</v>
      </c>
    </row>
    <row r="59" spans="1:5" s="13" customFormat="1" ht="12.75" customHeight="1">
      <c r="A59" s="2" t="s">
        <v>1978</v>
      </c>
      <c r="B59" s="32">
        <v>40896</v>
      </c>
      <c r="C59" s="2" t="s">
        <v>1087</v>
      </c>
      <c r="D59" s="2" t="s">
        <v>1972</v>
      </c>
      <c r="E59" s="30">
        <v>250</v>
      </c>
    </row>
    <row r="60" spans="1:5" s="13" customFormat="1" ht="12.75" customHeight="1">
      <c r="A60" s="3" t="s">
        <v>1976</v>
      </c>
      <c r="B60" s="33">
        <v>40892</v>
      </c>
      <c r="C60" s="3" t="s">
        <v>1087</v>
      </c>
      <c r="D60" s="3" t="s">
        <v>1975</v>
      </c>
      <c r="E60" s="31">
        <v>669.701</v>
      </c>
    </row>
    <row r="61" spans="1:5" s="13" customFormat="1" ht="12.75" customHeight="1">
      <c r="A61" s="2" t="s">
        <v>1977</v>
      </c>
      <c r="B61" s="32">
        <v>40892</v>
      </c>
      <c r="C61" s="2" t="s">
        <v>1087</v>
      </c>
      <c r="D61" s="2" t="s">
        <v>1975</v>
      </c>
      <c r="E61" s="30">
        <v>470.299</v>
      </c>
    </row>
    <row r="62" spans="1:5" s="13" customFormat="1" ht="12.75" customHeight="1">
      <c r="A62" s="3" t="s">
        <v>1973</v>
      </c>
      <c r="B62" s="33">
        <v>40892</v>
      </c>
      <c r="C62" s="3" t="s">
        <v>1087</v>
      </c>
      <c r="D62" s="3" t="s">
        <v>1781</v>
      </c>
      <c r="E62" s="31">
        <v>12.025575</v>
      </c>
    </row>
    <row r="63" spans="1:5" s="13" customFormat="1" ht="12.75" customHeight="1">
      <c r="A63" s="2" t="s">
        <v>1974</v>
      </c>
      <c r="B63" s="32">
        <v>40892</v>
      </c>
      <c r="C63" s="2" t="s">
        <v>1087</v>
      </c>
      <c r="D63" s="2" t="s">
        <v>1781</v>
      </c>
      <c r="E63" s="30">
        <v>48.75</v>
      </c>
    </row>
    <row r="64" spans="1:5" s="13" customFormat="1" ht="12.75" customHeight="1">
      <c r="A64" s="3" t="s">
        <v>1970</v>
      </c>
      <c r="B64" s="33">
        <v>40886</v>
      </c>
      <c r="C64" s="3" t="s">
        <v>1087</v>
      </c>
      <c r="D64" s="3" t="s">
        <v>1127</v>
      </c>
      <c r="E64" s="31">
        <v>9.5</v>
      </c>
    </row>
    <row r="65" spans="1:5" s="13" customFormat="1" ht="12.75" customHeight="1">
      <c r="A65" s="2" t="s">
        <v>1971</v>
      </c>
      <c r="B65" s="32">
        <v>40886</v>
      </c>
      <c r="C65" s="2" t="s">
        <v>1087</v>
      </c>
      <c r="D65" s="2" t="s">
        <v>1127</v>
      </c>
      <c r="E65" s="30">
        <v>50</v>
      </c>
    </row>
    <row r="66" spans="1:5" s="13" customFormat="1" ht="12.75" customHeight="1">
      <c r="A66" s="3" t="s">
        <v>1937</v>
      </c>
      <c r="B66" s="33">
        <v>40863</v>
      </c>
      <c r="C66" s="3" t="s">
        <v>1087</v>
      </c>
      <c r="D66" s="3" t="s">
        <v>1441</v>
      </c>
      <c r="E66" s="31">
        <v>250</v>
      </c>
    </row>
    <row r="67" spans="1:5" s="13" customFormat="1" ht="12.75" customHeight="1">
      <c r="A67" s="2" t="s">
        <v>1938</v>
      </c>
      <c r="B67" s="32">
        <v>40851</v>
      </c>
      <c r="C67" s="2" t="s">
        <v>1087</v>
      </c>
      <c r="D67" s="2" t="s">
        <v>1939</v>
      </c>
      <c r="E67" s="30">
        <v>150</v>
      </c>
    </row>
    <row r="68" spans="1:5" s="13" customFormat="1" ht="12.75" customHeight="1">
      <c r="A68" s="3" t="s">
        <v>1908</v>
      </c>
      <c r="B68" s="33">
        <v>40847</v>
      </c>
      <c r="C68" s="3" t="s">
        <v>1087</v>
      </c>
      <c r="D68" s="3" t="s">
        <v>1904</v>
      </c>
      <c r="E68" s="31">
        <v>200</v>
      </c>
    </row>
    <row r="69" spans="1:5" s="13" customFormat="1" ht="12.75" customHeight="1">
      <c r="A69" s="2" t="s">
        <v>1907</v>
      </c>
      <c r="B69" s="32">
        <v>40847</v>
      </c>
      <c r="C69" s="2" t="s">
        <v>1087</v>
      </c>
      <c r="D69" s="2" t="s">
        <v>1904</v>
      </c>
      <c r="E69" s="30">
        <v>100</v>
      </c>
    </row>
    <row r="70" spans="1:5" s="13" customFormat="1" ht="12.75" customHeight="1">
      <c r="A70" s="3" t="s">
        <v>1909</v>
      </c>
      <c r="B70" s="33">
        <v>40843</v>
      </c>
      <c r="C70" s="3" t="s">
        <v>1087</v>
      </c>
      <c r="D70" s="3" t="s">
        <v>1905</v>
      </c>
      <c r="E70" s="31">
        <v>120</v>
      </c>
    </row>
    <row r="71" spans="1:5" s="13" customFormat="1" ht="12.75" customHeight="1">
      <c r="A71" s="2" t="s">
        <v>1910</v>
      </c>
      <c r="B71" s="32">
        <v>40836</v>
      </c>
      <c r="C71" s="2" t="s">
        <v>1087</v>
      </c>
      <c r="D71" s="2" t="s">
        <v>1906</v>
      </c>
      <c r="E71" s="30">
        <v>1500</v>
      </c>
    </row>
    <row r="72" spans="1:5" s="13" customFormat="1" ht="12.75" customHeight="1">
      <c r="A72" s="3" t="s">
        <v>1911</v>
      </c>
      <c r="B72" s="33">
        <v>40826</v>
      </c>
      <c r="C72" s="3" t="s">
        <v>1087</v>
      </c>
      <c r="D72" s="3" t="s">
        <v>1117</v>
      </c>
      <c r="E72" s="31">
        <v>60</v>
      </c>
    </row>
    <row r="73" spans="1:5" s="13" customFormat="1" ht="12.75" customHeight="1">
      <c r="A73" s="2" t="s">
        <v>1874</v>
      </c>
      <c r="B73" s="32">
        <v>40805</v>
      </c>
      <c r="C73" s="2" t="s">
        <v>1087</v>
      </c>
      <c r="D73" s="2" t="s">
        <v>1872</v>
      </c>
      <c r="E73" s="30">
        <v>13.875</v>
      </c>
    </row>
    <row r="74" spans="1:5" s="13" customFormat="1" ht="12.75" customHeight="1">
      <c r="A74" s="3" t="s">
        <v>1873</v>
      </c>
      <c r="B74" s="33">
        <v>40805</v>
      </c>
      <c r="C74" s="3" t="s">
        <v>1087</v>
      </c>
      <c r="D74" s="3" t="s">
        <v>1872</v>
      </c>
      <c r="E74" s="31">
        <v>500</v>
      </c>
    </row>
    <row r="75" spans="1:5" s="13" customFormat="1" ht="12.75" customHeight="1">
      <c r="A75" s="2" t="s">
        <v>1852</v>
      </c>
      <c r="B75" s="32">
        <v>40784</v>
      </c>
      <c r="C75" s="2" t="s">
        <v>1087</v>
      </c>
      <c r="D75" s="2" t="s">
        <v>1850</v>
      </c>
      <c r="E75" s="30">
        <v>110</v>
      </c>
    </row>
    <row r="76" spans="1:5" s="13" customFormat="1" ht="12.75" customHeight="1">
      <c r="A76" s="3" t="s">
        <v>1851</v>
      </c>
      <c r="B76" s="33">
        <v>40760</v>
      </c>
      <c r="C76" s="3" t="s">
        <v>1087</v>
      </c>
      <c r="D76" s="3" t="s">
        <v>1849</v>
      </c>
      <c r="E76" s="31">
        <v>200</v>
      </c>
    </row>
    <row r="77" spans="1:5" s="13" customFormat="1" ht="12.75" customHeight="1">
      <c r="A77" s="2" t="s">
        <v>1786</v>
      </c>
      <c r="B77" s="32">
        <v>40742</v>
      </c>
      <c r="C77" s="2" t="s">
        <v>1087</v>
      </c>
      <c r="D77" s="2" t="s">
        <v>1146</v>
      </c>
      <c r="E77" s="30">
        <v>135</v>
      </c>
    </row>
    <row r="78" spans="1:5" s="13" customFormat="1" ht="12.75" customHeight="1">
      <c r="A78" s="3" t="s">
        <v>1787</v>
      </c>
      <c r="B78" s="33">
        <v>40711</v>
      </c>
      <c r="C78" s="3" t="s">
        <v>1087</v>
      </c>
      <c r="D78" s="3" t="s">
        <v>1780</v>
      </c>
      <c r="E78" s="31">
        <v>70</v>
      </c>
    </row>
    <row r="79" spans="1:5" s="13" customFormat="1" ht="12.75" customHeight="1">
      <c r="A79" s="2" t="s">
        <v>1778</v>
      </c>
      <c r="B79" s="32">
        <v>40702</v>
      </c>
      <c r="C79" s="2" t="s">
        <v>1087</v>
      </c>
      <c r="D79" s="2" t="s">
        <v>1781</v>
      </c>
      <c r="E79" s="30">
        <v>65</v>
      </c>
    </row>
    <row r="80" spans="1:5" s="13" customFormat="1" ht="12.75" customHeight="1">
      <c r="A80" s="3" t="s">
        <v>1788</v>
      </c>
      <c r="B80" s="33">
        <v>40702</v>
      </c>
      <c r="C80" s="3" t="s">
        <v>1087</v>
      </c>
      <c r="D80" s="3" t="s">
        <v>1782</v>
      </c>
      <c r="E80" s="31">
        <v>400</v>
      </c>
    </row>
    <row r="81" spans="1:5" s="13" customFormat="1" ht="12.75" customHeight="1">
      <c r="A81" s="2" t="s">
        <v>1779</v>
      </c>
      <c r="B81" s="32">
        <v>40695</v>
      </c>
      <c r="C81" s="2" t="s">
        <v>1087</v>
      </c>
      <c r="D81" s="2" t="s">
        <v>1783</v>
      </c>
      <c r="E81" s="30">
        <v>200</v>
      </c>
    </row>
    <row r="82" spans="1:5" s="13" customFormat="1" ht="12.75" customHeight="1">
      <c r="A82" s="3" t="s">
        <v>1710</v>
      </c>
      <c r="B82" s="33">
        <v>40658</v>
      </c>
      <c r="C82" s="3" t="s">
        <v>1087</v>
      </c>
      <c r="D82" s="3" t="s">
        <v>1713</v>
      </c>
      <c r="E82" s="31">
        <v>300</v>
      </c>
    </row>
    <row r="83" spans="1:5" s="13" customFormat="1" ht="12.75" customHeight="1">
      <c r="A83" s="2" t="s">
        <v>1711</v>
      </c>
      <c r="B83" s="32">
        <v>40652</v>
      </c>
      <c r="C83" s="2" t="s">
        <v>1087</v>
      </c>
      <c r="D83" s="2" t="s">
        <v>1712</v>
      </c>
      <c r="E83" s="30">
        <v>200</v>
      </c>
    </row>
    <row r="84" spans="1:5" s="13" customFormat="1" ht="12.75" customHeight="1">
      <c r="A84" s="3" t="s">
        <v>1671</v>
      </c>
      <c r="B84" s="33">
        <v>40631</v>
      </c>
      <c r="C84" s="3" t="s">
        <v>1087</v>
      </c>
      <c r="D84" s="3" t="s">
        <v>1673</v>
      </c>
      <c r="E84" s="31">
        <v>300</v>
      </c>
    </row>
    <row r="85" spans="1:5" s="13" customFormat="1" ht="12.75" customHeight="1">
      <c r="A85" s="2" t="s">
        <v>1672</v>
      </c>
      <c r="B85" s="32">
        <v>40618</v>
      </c>
      <c r="C85" s="2" t="s">
        <v>1087</v>
      </c>
      <c r="D85" s="2" t="s">
        <v>1674</v>
      </c>
      <c r="E85" s="30">
        <v>300</v>
      </c>
    </row>
    <row r="86" spans="1:5" s="13" customFormat="1" ht="12.75" customHeight="1">
      <c r="A86" s="3" t="s">
        <v>1650</v>
      </c>
      <c r="B86" s="33">
        <v>40577</v>
      </c>
      <c r="C86" s="3" t="s">
        <v>1087</v>
      </c>
      <c r="D86" s="3" t="s">
        <v>1649</v>
      </c>
      <c r="E86" s="31">
        <v>207</v>
      </c>
    </row>
    <row r="87" spans="1:5" s="13" customFormat="1" ht="12.75" customHeight="1">
      <c r="A87" s="2" t="s">
        <v>1086</v>
      </c>
      <c r="B87" s="32">
        <v>40546</v>
      </c>
      <c r="C87" s="2" t="s">
        <v>1087</v>
      </c>
      <c r="D87" s="2" t="s">
        <v>1088</v>
      </c>
      <c r="E87" s="30">
        <v>237</v>
      </c>
    </row>
    <row r="88" spans="1:5" s="13" customFormat="1" ht="12.75">
      <c r="A88" s="35"/>
      <c r="B88" s="35"/>
      <c r="C88" s="35"/>
      <c r="D88" s="35" t="s">
        <v>9</v>
      </c>
      <c r="E88" s="34">
        <f>SUM(E59:E87)</f>
        <v>7128.150575</v>
      </c>
    </row>
    <row r="89" spans="1:6" ht="12.75">
      <c r="A89" s="55"/>
      <c r="B89" s="56"/>
      <c r="C89" s="55"/>
      <c r="D89" s="55"/>
      <c r="E89" s="57"/>
      <c r="F89" s="61"/>
    </row>
    <row r="90" spans="1:5" s="13" customFormat="1" ht="24.75">
      <c r="A90" s="12" t="s">
        <v>10</v>
      </c>
      <c r="B90" s="10"/>
      <c r="C90" s="10"/>
      <c r="D90" s="11"/>
      <c r="E90" s="11"/>
    </row>
    <row r="91" spans="1:5" s="13" customFormat="1" ht="36" customHeight="1">
      <c r="A91" s="1" t="s">
        <v>4</v>
      </c>
      <c r="B91" s="28" t="s">
        <v>5</v>
      </c>
      <c r="C91" s="28" t="s">
        <v>6</v>
      </c>
      <c r="D91" s="28" t="s">
        <v>7</v>
      </c>
      <c r="E91" s="28" t="s">
        <v>1085</v>
      </c>
    </row>
    <row r="92" spans="1:5" s="13" customFormat="1" ht="12.75" customHeight="1">
      <c r="A92" s="2" t="s">
        <v>1089</v>
      </c>
      <c r="B92" s="32">
        <v>40534</v>
      </c>
      <c r="C92" s="2" t="s">
        <v>1087</v>
      </c>
      <c r="D92" s="2" t="s">
        <v>1090</v>
      </c>
      <c r="E92" s="30">
        <v>100</v>
      </c>
    </row>
    <row r="93" spans="1:5" s="13" customFormat="1" ht="12.75" customHeight="1">
      <c r="A93" s="3" t="s">
        <v>1091</v>
      </c>
      <c r="B93" s="33">
        <v>40526</v>
      </c>
      <c r="C93" s="3" t="s">
        <v>1087</v>
      </c>
      <c r="D93" s="3" t="s">
        <v>1092</v>
      </c>
      <c r="E93" s="31">
        <v>43.2</v>
      </c>
    </row>
    <row r="94" spans="1:5" s="13" customFormat="1" ht="12.75" customHeight="1">
      <c r="A94" s="2" t="s">
        <v>1093</v>
      </c>
      <c r="B94" s="32">
        <v>40526</v>
      </c>
      <c r="C94" s="2" t="s">
        <v>1087</v>
      </c>
      <c r="D94" s="2" t="s">
        <v>1092</v>
      </c>
      <c r="E94" s="30">
        <v>544.8</v>
      </c>
    </row>
    <row r="95" spans="1:5" s="13" customFormat="1" ht="12.75" customHeight="1">
      <c r="A95" s="3" t="s">
        <v>1094</v>
      </c>
      <c r="B95" s="33">
        <v>40519</v>
      </c>
      <c r="C95" s="3" t="s">
        <v>1087</v>
      </c>
      <c r="D95" s="3" t="s">
        <v>1095</v>
      </c>
      <c r="E95" s="31">
        <v>100</v>
      </c>
    </row>
    <row r="96" spans="1:5" s="13" customFormat="1" ht="12.75" customHeight="1">
      <c r="A96" s="2" t="s">
        <v>1096</v>
      </c>
      <c r="B96" s="32">
        <v>40515</v>
      </c>
      <c r="C96" s="2" t="s">
        <v>1087</v>
      </c>
      <c r="D96" s="2" t="s">
        <v>1097</v>
      </c>
      <c r="E96" s="30">
        <v>200</v>
      </c>
    </row>
    <row r="97" spans="1:5" s="13" customFormat="1" ht="12.75" customHeight="1">
      <c r="A97" s="3" t="s">
        <v>1098</v>
      </c>
      <c r="B97" s="33">
        <v>40515</v>
      </c>
      <c r="C97" s="3" t="s">
        <v>1087</v>
      </c>
      <c r="D97" s="3" t="s">
        <v>1099</v>
      </c>
      <c r="E97" s="31">
        <v>350</v>
      </c>
    </row>
    <row r="98" spans="1:5" s="13" customFormat="1" ht="12.75" customHeight="1">
      <c r="A98" s="2" t="s">
        <v>1100</v>
      </c>
      <c r="B98" s="32">
        <v>40490</v>
      </c>
      <c r="C98" s="2" t="s">
        <v>1087</v>
      </c>
      <c r="D98" s="2" t="s">
        <v>1101</v>
      </c>
      <c r="E98" s="30">
        <v>350</v>
      </c>
    </row>
    <row r="99" spans="1:5" s="13" customFormat="1" ht="12.75" customHeight="1">
      <c r="A99" s="3" t="s">
        <v>1102</v>
      </c>
      <c r="B99" s="33">
        <v>40490</v>
      </c>
      <c r="C99" s="3" t="s">
        <v>1087</v>
      </c>
      <c r="D99" s="3" t="s">
        <v>1101</v>
      </c>
      <c r="E99" s="31">
        <v>1500</v>
      </c>
    </row>
    <row r="100" spans="1:5" s="13" customFormat="1" ht="12.75" customHeight="1">
      <c r="A100" s="2" t="s">
        <v>1103</v>
      </c>
      <c r="B100" s="32">
        <v>40486</v>
      </c>
      <c r="C100" s="2" t="s">
        <v>1087</v>
      </c>
      <c r="D100" s="2" t="s">
        <v>1104</v>
      </c>
      <c r="E100" s="30">
        <v>195</v>
      </c>
    </row>
    <row r="101" spans="1:5" s="13" customFormat="1" ht="12.75" customHeight="1">
      <c r="A101" s="3" t="s">
        <v>1105</v>
      </c>
      <c r="B101" s="33">
        <v>40486</v>
      </c>
      <c r="C101" s="3" t="s">
        <v>1087</v>
      </c>
      <c r="D101" s="3" t="s">
        <v>1106</v>
      </c>
      <c r="E101" s="31">
        <v>1166.6</v>
      </c>
    </row>
    <row r="102" spans="1:5" s="13" customFormat="1" ht="12.75" customHeight="1">
      <c r="A102" s="2" t="s">
        <v>1107</v>
      </c>
      <c r="B102" s="32">
        <v>40473</v>
      </c>
      <c r="C102" s="2" t="s">
        <v>1087</v>
      </c>
      <c r="D102" s="2" t="s">
        <v>1108</v>
      </c>
      <c r="E102" s="30">
        <v>200</v>
      </c>
    </row>
    <row r="103" spans="1:5" s="13" customFormat="1" ht="12.75" customHeight="1">
      <c r="A103" s="3" t="s">
        <v>1109</v>
      </c>
      <c r="B103" s="33">
        <v>40473</v>
      </c>
      <c r="C103" s="3" t="s">
        <v>1087</v>
      </c>
      <c r="D103" s="3" t="s">
        <v>1110</v>
      </c>
      <c r="E103" s="31">
        <v>100</v>
      </c>
    </row>
    <row r="104" spans="1:5" s="13" customFormat="1" ht="12.75" customHeight="1">
      <c r="A104" s="2" t="s">
        <v>1111</v>
      </c>
      <c r="B104" s="32">
        <v>40473</v>
      </c>
      <c r="C104" s="2" t="s">
        <v>1087</v>
      </c>
      <c r="D104" s="2" t="s">
        <v>1110</v>
      </c>
      <c r="E104" s="30">
        <v>200</v>
      </c>
    </row>
    <row r="105" spans="1:5" s="13" customFormat="1" ht="12.75" customHeight="1">
      <c r="A105" s="3" t="s">
        <v>1112</v>
      </c>
      <c r="B105" s="33">
        <v>40470</v>
      </c>
      <c r="C105" s="3" t="s">
        <v>1087</v>
      </c>
      <c r="D105" s="3" t="s">
        <v>1113</v>
      </c>
      <c r="E105" s="31">
        <v>4</v>
      </c>
    </row>
    <row r="106" spans="1:5" s="13" customFormat="1" ht="12.75" customHeight="1">
      <c r="A106" s="2" t="s">
        <v>1114</v>
      </c>
      <c r="B106" s="32">
        <v>40470</v>
      </c>
      <c r="C106" s="2" t="s">
        <v>1087</v>
      </c>
      <c r="D106" s="2" t="s">
        <v>1113</v>
      </c>
      <c r="E106" s="30">
        <v>15.5</v>
      </c>
    </row>
    <row r="107" spans="1:5" s="13" customFormat="1" ht="12.75" customHeight="1">
      <c r="A107" s="3" t="s">
        <v>1115</v>
      </c>
      <c r="B107" s="33">
        <v>40470</v>
      </c>
      <c r="C107" s="3" t="s">
        <v>1087</v>
      </c>
      <c r="D107" s="3" t="s">
        <v>1113</v>
      </c>
      <c r="E107" s="31">
        <v>15.5</v>
      </c>
    </row>
    <row r="108" spans="1:5" s="13" customFormat="1" ht="12.75" customHeight="1">
      <c r="A108" s="2" t="s">
        <v>1116</v>
      </c>
      <c r="B108" s="32">
        <v>40458</v>
      </c>
      <c r="C108" s="2" t="s">
        <v>1087</v>
      </c>
      <c r="D108" s="2" t="s">
        <v>1117</v>
      </c>
      <c r="E108" s="30">
        <v>60</v>
      </c>
    </row>
    <row r="109" spans="1:5" s="13" customFormat="1" ht="12.75" customHeight="1">
      <c r="A109" s="3" t="s">
        <v>1118</v>
      </c>
      <c r="B109" s="33">
        <v>40455</v>
      </c>
      <c r="C109" s="3" t="s">
        <v>1087</v>
      </c>
      <c r="D109" s="3" t="s">
        <v>1119</v>
      </c>
      <c r="E109" s="31">
        <v>2000</v>
      </c>
    </row>
    <row r="110" spans="1:5" s="13" customFormat="1" ht="12.75" customHeight="1">
      <c r="A110" s="2" t="s">
        <v>1120</v>
      </c>
      <c r="B110" s="32">
        <v>40455</v>
      </c>
      <c r="C110" s="2" t="s">
        <v>1087</v>
      </c>
      <c r="D110" s="2" t="s">
        <v>1121</v>
      </c>
      <c r="E110" s="30">
        <v>300</v>
      </c>
    </row>
    <row r="111" spans="1:5" s="13" customFormat="1" ht="12.75" customHeight="1">
      <c r="A111" s="3" t="s">
        <v>1122</v>
      </c>
      <c r="B111" s="33">
        <v>40430</v>
      </c>
      <c r="C111" s="3" t="s">
        <v>1087</v>
      </c>
      <c r="D111" s="3" t="s">
        <v>1123</v>
      </c>
      <c r="E111" s="31">
        <v>200</v>
      </c>
    </row>
    <row r="112" spans="1:5" s="13" customFormat="1" ht="12.75" customHeight="1">
      <c r="A112" s="2" t="s">
        <v>1124</v>
      </c>
      <c r="B112" s="32">
        <v>40421</v>
      </c>
      <c r="C112" s="2" t="s">
        <v>1087</v>
      </c>
      <c r="D112" s="2" t="s">
        <v>1125</v>
      </c>
      <c r="E112" s="30">
        <v>40</v>
      </c>
    </row>
    <row r="113" spans="1:5" s="13" customFormat="1" ht="12.75" customHeight="1">
      <c r="A113" s="3" t="s">
        <v>1126</v>
      </c>
      <c r="B113" s="33">
        <v>40410</v>
      </c>
      <c r="C113" s="3" t="s">
        <v>1087</v>
      </c>
      <c r="D113" s="3" t="s">
        <v>1127</v>
      </c>
      <c r="E113" s="31">
        <v>25</v>
      </c>
    </row>
    <row r="114" spans="1:5" s="13" customFormat="1" ht="12.75" customHeight="1">
      <c r="A114" s="2" t="s">
        <v>1128</v>
      </c>
      <c r="B114" s="32">
        <v>40410</v>
      </c>
      <c r="C114" s="2" t="s">
        <v>1087</v>
      </c>
      <c r="D114" s="2" t="s">
        <v>1127</v>
      </c>
      <c r="E114" s="30">
        <v>100</v>
      </c>
    </row>
    <row r="115" spans="1:5" s="13" customFormat="1" ht="12.75" customHeight="1">
      <c r="A115" s="3" t="s">
        <v>1129</v>
      </c>
      <c r="B115" s="33">
        <v>40395</v>
      </c>
      <c r="C115" s="3" t="s">
        <v>1087</v>
      </c>
      <c r="D115" s="3" t="s">
        <v>1130</v>
      </c>
      <c r="E115" s="31">
        <v>200</v>
      </c>
    </row>
    <row r="116" spans="1:5" s="13" customFormat="1" ht="12.75" customHeight="1">
      <c r="A116" s="2" t="s">
        <v>1131</v>
      </c>
      <c r="B116" s="32">
        <v>40358</v>
      </c>
      <c r="C116" s="2" t="s">
        <v>1087</v>
      </c>
      <c r="D116" s="2" t="s">
        <v>1132</v>
      </c>
      <c r="E116" s="30">
        <v>21.6</v>
      </c>
    </row>
    <row r="117" spans="1:5" s="13" customFormat="1" ht="12.75" customHeight="1">
      <c r="A117" s="3" t="s">
        <v>1133</v>
      </c>
      <c r="B117" s="33">
        <v>40358</v>
      </c>
      <c r="C117" s="3" t="s">
        <v>1087</v>
      </c>
      <c r="D117" s="3" t="s">
        <v>1132</v>
      </c>
      <c r="E117" s="31">
        <v>272.4</v>
      </c>
    </row>
    <row r="118" spans="1:5" s="13" customFormat="1" ht="12.75" customHeight="1">
      <c r="A118" s="2" t="s">
        <v>1134</v>
      </c>
      <c r="B118" s="32">
        <v>40352</v>
      </c>
      <c r="C118" s="2" t="s">
        <v>1087</v>
      </c>
      <c r="D118" s="2" t="s">
        <v>1135</v>
      </c>
      <c r="E118" s="30">
        <v>130</v>
      </c>
    </row>
    <row r="119" spans="1:5" s="13" customFormat="1" ht="12.75" customHeight="1">
      <c r="A119" s="3" t="s">
        <v>1136</v>
      </c>
      <c r="B119" s="33">
        <v>40352</v>
      </c>
      <c r="C119" s="3" t="s">
        <v>1087</v>
      </c>
      <c r="D119" s="3" t="s">
        <v>1137</v>
      </c>
      <c r="E119" s="31">
        <v>192.5</v>
      </c>
    </row>
    <row r="120" spans="1:5" s="13" customFormat="1" ht="12.75" customHeight="1">
      <c r="A120" s="2" t="s">
        <v>1138</v>
      </c>
      <c r="B120" s="32">
        <v>40319</v>
      </c>
      <c r="C120" s="2" t="s">
        <v>1087</v>
      </c>
      <c r="D120" s="2" t="s">
        <v>1139</v>
      </c>
      <c r="E120" s="30">
        <v>200</v>
      </c>
    </row>
    <row r="121" spans="1:5" s="13" customFormat="1" ht="12.75" customHeight="1">
      <c r="A121" s="3" t="s">
        <v>1140</v>
      </c>
      <c r="B121" s="33">
        <v>40319</v>
      </c>
      <c r="C121" s="3" t="s">
        <v>1087</v>
      </c>
      <c r="D121" s="3" t="s">
        <v>1141</v>
      </c>
      <c r="E121" s="31">
        <v>120</v>
      </c>
    </row>
    <row r="122" spans="1:5" s="13" customFormat="1" ht="12.75" customHeight="1">
      <c r="A122" s="2" t="s">
        <v>1142</v>
      </c>
      <c r="B122" s="32">
        <v>40267</v>
      </c>
      <c r="C122" s="2" t="s">
        <v>1087</v>
      </c>
      <c r="D122" s="2" t="s">
        <v>1143</v>
      </c>
      <c r="E122" s="30">
        <v>15</v>
      </c>
    </row>
    <row r="123" spans="1:5" s="13" customFormat="1" ht="12.75" customHeight="1">
      <c r="A123" s="3" t="s">
        <v>1144</v>
      </c>
      <c r="B123" s="33">
        <v>40267</v>
      </c>
      <c r="C123" s="3" t="s">
        <v>1087</v>
      </c>
      <c r="D123" s="3" t="s">
        <v>1143</v>
      </c>
      <c r="E123" s="31">
        <v>15</v>
      </c>
    </row>
    <row r="124" spans="1:5" s="13" customFormat="1" ht="12.75" customHeight="1">
      <c r="A124" s="2" t="s">
        <v>1145</v>
      </c>
      <c r="B124" s="32">
        <v>40253</v>
      </c>
      <c r="C124" s="2" t="s">
        <v>1087</v>
      </c>
      <c r="D124" s="2" t="s">
        <v>1146</v>
      </c>
      <c r="E124" s="30">
        <v>80</v>
      </c>
    </row>
    <row r="125" spans="1:5" s="13" customFormat="1" ht="12.75" customHeight="1">
      <c r="A125" s="3" t="s">
        <v>1147</v>
      </c>
      <c r="B125" s="33">
        <v>40253</v>
      </c>
      <c r="C125" s="3" t="s">
        <v>1087</v>
      </c>
      <c r="D125" s="3" t="s">
        <v>1148</v>
      </c>
      <c r="E125" s="31">
        <v>80</v>
      </c>
    </row>
    <row r="126" spans="1:5" s="13" customFormat="1" ht="12.75" customHeight="1">
      <c r="A126" s="2" t="s">
        <v>1149</v>
      </c>
      <c r="B126" s="32">
        <v>40252</v>
      </c>
      <c r="C126" s="2" t="s">
        <v>1087</v>
      </c>
      <c r="D126" s="2" t="s">
        <v>1150</v>
      </c>
      <c r="E126" s="30">
        <v>600</v>
      </c>
    </row>
    <row r="127" spans="1:5" s="13" customFormat="1" ht="12.75" customHeight="1">
      <c r="A127" s="3" t="s">
        <v>1151</v>
      </c>
      <c r="B127" s="33">
        <v>40233</v>
      </c>
      <c r="C127" s="3" t="s">
        <v>1087</v>
      </c>
      <c r="D127" s="3" t="s">
        <v>1152</v>
      </c>
      <c r="E127" s="31">
        <v>22.5</v>
      </c>
    </row>
    <row r="128" spans="1:5" s="13" customFormat="1" ht="12.75" customHeight="1">
      <c r="A128" s="2" t="s">
        <v>1153</v>
      </c>
      <c r="B128" s="32">
        <v>40193</v>
      </c>
      <c r="C128" s="2" t="s">
        <v>1087</v>
      </c>
      <c r="D128" s="2" t="s">
        <v>1154</v>
      </c>
      <c r="E128" s="30">
        <v>80</v>
      </c>
    </row>
    <row r="129" spans="1:5" s="13" customFormat="1" ht="12.75" customHeight="1">
      <c r="A129" s="3" t="s">
        <v>1155</v>
      </c>
      <c r="B129" s="33">
        <v>40192</v>
      </c>
      <c r="C129" s="3" t="s">
        <v>1087</v>
      </c>
      <c r="D129" s="3" t="s">
        <v>1156</v>
      </c>
      <c r="E129" s="31">
        <v>100</v>
      </c>
    </row>
    <row r="130" spans="1:5" s="13" customFormat="1" ht="12.75" customHeight="1">
      <c r="A130" s="2" t="s">
        <v>1157</v>
      </c>
      <c r="B130" s="32">
        <v>40192</v>
      </c>
      <c r="C130" s="2" t="s">
        <v>1087</v>
      </c>
      <c r="D130" s="2" t="s">
        <v>1158</v>
      </c>
      <c r="E130" s="30">
        <v>100</v>
      </c>
    </row>
    <row r="131" spans="1:5" s="13" customFormat="1" ht="12.75" customHeight="1">
      <c r="A131" s="3" t="s">
        <v>1159</v>
      </c>
      <c r="B131" s="33">
        <v>40189</v>
      </c>
      <c r="C131" s="3" t="s">
        <v>1087</v>
      </c>
      <c r="D131" s="3" t="s">
        <v>1160</v>
      </c>
      <c r="E131" s="31">
        <v>15</v>
      </c>
    </row>
    <row r="132" spans="1:5" s="13" customFormat="1" ht="12.75" customHeight="1">
      <c r="A132" s="2" t="s">
        <v>1161</v>
      </c>
      <c r="B132" s="32">
        <v>40186</v>
      </c>
      <c r="C132" s="2" t="s">
        <v>1087</v>
      </c>
      <c r="D132" s="2" t="s">
        <v>1162</v>
      </c>
      <c r="E132" s="30">
        <v>180</v>
      </c>
    </row>
    <row r="133" spans="1:5" s="13" customFormat="1" ht="12.75">
      <c r="A133" s="35"/>
      <c r="B133" s="35"/>
      <c r="C133" s="35"/>
      <c r="D133" s="35" t="s">
        <v>62</v>
      </c>
      <c r="E133" s="34">
        <f>SUM(E92:E132)</f>
        <v>10233.6</v>
      </c>
    </row>
    <row r="134" spans="1:6" ht="12.75">
      <c r="A134" s="55"/>
      <c r="B134" s="56"/>
      <c r="C134" s="55"/>
      <c r="D134" s="55"/>
      <c r="E134" s="57"/>
      <c r="F134" s="61"/>
    </row>
    <row r="135" spans="1:5" s="13" customFormat="1" ht="24.75">
      <c r="A135" s="12" t="s">
        <v>63</v>
      </c>
      <c r="B135" s="10"/>
      <c r="C135" s="10"/>
      <c r="D135" s="11"/>
      <c r="E135" s="11"/>
    </row>
    <row r="136" spans="1:5" s="13" customFormat="1" ht="36" customHeight="1">
      <c r="A136" s="1" t="s">
        <v>4</v>
      </c>
      <c r="B136" s="28" t="s">
        <v>5</v>
      </c>
      <c r="C136" s="28" t="s">
        <v>6</v>
      </c>
      <c r="D136" s="28" t="s">
        <v>7</v>
      </c>
      <c r="E136" s="28" t="s">
        <v>1085</v>
      </c>
    </row>
    <row r="137" spans="1:5" s="13" customFormat="1" ht="12.75" customHeight="1">
      <c r="A137" s="2" t="s">
        <v>1163</v>
      </c>
      <c r="B137" s="32">
        <v>40171</v>
      </c>
      <c r="C137" s="2" t="s">
        <v>1087</v>
      </c>
      <c r="D137" s="2" t="s">
        <v>1164</v>
      </c>
      <c r="E137" s="30">
        <v>127.5</v>
      </c>
    </row>
    <row r="138" spans="1:5" s="13" customFormat="1" ht="12.75" customHeight="1">
      <c r="A138" s="3" t="s">
        <v>1165</v>
      </c>
      <c r="B138" s="33">
        <v>40169</v>
      </c>
      <c r="C138" s="3" t="s">
        <v>1087</v>
      </c>
      <c r="D138" s="3" t="s">
        <v>1166</v>
      </c>
      <c r="E138" s="31">
        <v>72.5</v>
      </c>
    </row>
    <row r="139" spans="1:5" s="13" customFormat="1" ht="12.75" customHeight="1">
      <c r="A139" s="2" t="s">
        <v>1167</v>
      </c>
      <c r="B139" s="32">
        <v>40169</v>
      </c>
      <c r="C139" s="2" t="s">
        <v>1087</v>
      </c>
      <c r="D139" s="2" t="s">
        <v>1168</v>
      </c>
      <c r="E139" s="30">
        <v>300</v>
      </c>
    </row>
    <row r="140" spans="1:5" s="13" customFormat="1" ht="12.75" customHeight="1">
      <c r="A140" s="3" t="s">
        <v>1169</v>
      </c>
      <c r="B140" s="33">
        <v>40165</v>
      </c>
      <c r="C140" s="3" t="s">
        <v>1087</v>
      </c>
      <c r="D140" s="3" t="s">
        <v>1170</v>
      </c>
      <c r="E140" s="31">
        <v>1223.0827271</v>
      </c>
    </row>
    <row r="141" spans="1:5" s="13" customFormat="1" ht="12.75" customHeight="1">
      <c r="A141" s="2" t="s">
        <v>1171</v>
      </c>
      <c r="B141" s="32">
        <v>40165</v>
      </c>
      <c r="C141" s="2" t="s">
        <v>1087</v>
      </c>
      <c r="D141" s="2" t="s">
        <v>1172</v>
      </c>
      <c r="E141" s="30">
        <v>80</v>
      </c>
    </row>
    <row r="142" spans="1:5" s="13" customFormat="1" ht="12.75" customHeight="1">
      <c r="A142" s="3" t="s">
        <v>1173</v>
      </c>
      <c r="B142" s="33">
        <v>40151</v>
      </c>
      <c r="C142" s="3" t="s">
        <v>1087</v>
      </c>
      <c r="D142" s="3" t="s">
        <v>1174</v>
      </c>
      <c r="E142" s="31">
        <v>2400</v>
      </c>
    </row>
    <row r="143" spans="1:5" s="13" customFormat="1" ht="12.75" customHeight="1">
      <c r="A143" s="2" t="s">
        <v>1175</v>
      </c>
      <c r="B143" s="32">
        <v>40151</v>
      </c>
      <c r="C143" s="2" t="s">
        <v>1087</v>
      </c>
      <c r="D143" s="2" t="s">
        <v>1174</v>
      </c>
      <c r="E143" s="30">
        <v>480</v>
      </c>
    </row>
    <row r="144" spans="1:5" s="13" customFormat="1" ht="12.75" customHeight="1">
      <c r="A144" s="3" t="s">
        <v>1176</v>
      </c>
      <c r="B144" s="33">
        <v>40136</v>
      </c>
      <c r="C144" s="3" t="s">
        <v>1087</v>
      </c>
      <c r="D144" s="3" t="s">
        <v>1177</v>
      </c>
      <c r="E144" s="31">
        <v>500</v>
      </c>
    </row>
    <row r="145" spans="1:5" s="13" customFormat="1" ht="12.75" customHeight="1">
      <c r="A145" s="2" t="s">
        <v>1178</v>
      </c>
      <c r="B145" s="32">
        <v>40129</v>
      </c>
      <c r="C145" s="2" t="s">
        <v>1087</v>
      </c>
      <c r="D145" s="2" t="s">
        <v>1179</v>
      </c>
      <c r="E145" s="30">
        <v>7.5</v>
      </c>
    </row>
    <row r="146" spans="1:5" s="13" customFormat="1" ht="12.75" customHeight="1">
      <c r="A146" s="3" t="s">
        <v>1180</v>
      </c>
      <c r="B146" s="33">
        <v>40128</v>
      </c>
      <c r="C146" s="3" t="s">
        <v>1087</v>
      </c>
      <c r="D146" s="3" t="s">
        <v>1181</v>
      </c>
      <c r="E146" s="31">
        <v>1.25</v>
      </c>
    </row>
    <row r="147" spans="1:5" s="13" customFormat="1" ht="12.75" customHeight="1">
      <c r="A147" s="2" t="s">
        <v>1182</v>
      </c>
      <c r="B147" s="32">
        <v>40121</v>
      </c>
      <c r="C147" s="2" t="s">
        <v>1087</v>
      </c>
      <c r="D147" s="2" t="s">
        <v>1183</v>
      </c>
      <c r="E147" s="30">
        <v>200</v>
      </c>
    </row>
    <row r="148" spans="1:5" s="13" customFormat="1" ht="12.75" customHeight="1">
      <c r="A148" s="3" t="s">
        <v>1184</v>
      </c>
      <c r="B148" s="33">
        <v>40121</v>
      </c>
      <c r="C148" s="3" t="s">
        <v>1087</v>
      </c>
      <c r="D148" s="3" t="s">
        <v>1183</v>
      </c>
      <c r="E148" s="31">
        <v>6.825</v>
      </c>
    </row>
    <row r="149" spans="1:5" s="13" customFormat="1" ht="12.75" customHeight="1">
      <c r="A149" s="2" t="s">
        <v>1185</v>
      </c>
      <c r="B149" s="32">
        <v>40108</v>
      </c>
      <c r="C149" s="2" t="s">
        <v>1087</v>
      </c>
      <c r="D149" s="2" t="s">
        <v>1186</v>
      </c>
      <c r="E149" s="30">
        <v>500</v>
      </c>
    </row>
    <row r="150" spans="1:5" s="13" customFormat="1" ht="12.75" customHeight="1">
      <c r="A150" s="3" t="s">
        <v>1187</v>
      </c>
      <c r="B150" s="33">
        <v>40095</v>
      </c>
      <c r="C150" s="3" t="s">
        <v>1087</v>
      </c>
      <c r="D150" s="3" t="s">
        <v>1188</v>
      </c>
      <c r="E150" s="31">
        <v>50</v>
      </c>
    </row>
    <row r="151" spans="1:5" s="13" customFormat="1" ht="12.75" customHeight="1">
      <c r="A151" s="2" t="s">
        <v>1189</v>
      </c>
      <c r="B151" s="32">
        <v>40072</v>
      </c>
      <c r="C151" s="2" t="s">
        <v>1087</v>
      </c>
      <c r="D151" s="2" t="s">
        <v>1190</v>
      </c>
      <c r="E151" s="30">
        <v>100</v>
      </c>
    </row>
    <row r="152" spans="1:5" s="13" customFormat="1" ht="12.75" customHeight="1">
      <c r="A152" s="3" t="s">
        <v>1191</v>
      </c>
      <c r="B152" s="33">
        <v>40023</v>
      </c>
      <c r="C152" s="3" t="s">
        <v>1087</v>
      </c>
      <c r="D152" s="3" t="s">
        <v>1160</v>
      </c>
      <c r="E152" s="31">
        <v>60</v>
      </c>
    </row>
    <row r="153" spans="1:5" s="13" customFormat="1" ht="12.75" customHeight="1">
      <c r="A153" s="2" t="s">
        <v>1192</v>
      </c>
      <c r="B153" s="32">
        <v>40023</v>
      </c>
      <c r="C153" s="2" t="s">
        <v>1087</v>
      </c>
      <c r="D153" s="2" t="s">
        <v>1160</v>
      </c>
      <c r="E153" s="30">
        <v>10</v>
      </c>
    </row>
    <row r="154" spans="1:5" s="13" customFormat="1" ht="12.75" customHeight="1">
      <c r="A154" s="3" t="s">
        <v>1193</v>
      </c>
      <c r="B154" s="33">
        <v>40002</v>
      </c>
      <c r="C154" s="3" t="s">
        <v>1087</v>
      </c>
      <c r="D154" s="3" t="s">
        <v>1194</v>
      </c>
      <c r="E154" s="31">
        <v>142</v>
      </c>
    </row>
    <row r="155" spans="1:5" s="13" customFormat="1" ht="12.75" customHeight="1">
      <c r="A155" s="2" t="s">
        <v>1195</v>
      </c>
      <c r="B155" s="32">
        <v>39996</v>
      </c>
      <c r="C155" s="2" t="s">
        <v>1087</v>
      </c>
      <c r="D155" s="2" t="s">
        <v>1196</v>
      </c>
      <c r="E155" s="30">
        <v>130</v>
      </c>
    </row>
    <row r="156" spans="1:5" s="13" customFormat="1" ht="12.75" customHeight="1">
      <c r="A156" s="3" t="s">
        <v>1197</v>
      </c>
      <c r="B156" s="33">
        <v>39994</v>
      </c>
      <c r="C156" s="3" t="s">
        <v>1087</v>
      </c>
      <c r="D156" s="3" t="s">
        <v>1198</v>
      </c>
      <c r="E156" s="31">
        <v>227</v>
      </c>
    </row>
    <row r="157" spans="1:5" s="13" customFormat="1" ht="12.75" customHeight="1">
      <c r="A157" s="2" t="s">
        <v>1199</v>
      </c>
      <c r="B157" s="32">
        <v>39994</v>
      </c>
      <c r="C157" s="2" t="s">
        <v>1087</v>
      </c>
      <c r="D157" s="2" t="s">
        <v>1198</v>
      </c>
      <c r="E157" s="30">
        <v>18</v>
      </c>
    </row>
    <row r="158" spans="1:5" s="13" customFormat="1" ht="12.75" customHeight="1">
      <c r="A158" s="3" t="s">
        <v>1200</v>
      </c>
      <c r="B158" s="33">
        <v>39987</v>
      </c>
      <c r="C158" s="3" t="s">
        <v>1087</v>
      </c>
      <c r="D158" s="3" t="s">
        <v>1201</v>
      </c>
      <c r="E158" s="31">
        <v>5</v>
      </c>
    </row>
    <row r="159" spans="1:5" s="13" customFormat="1" ht="12.75" customHeight="1">
      <c r="A159" s="2" t="s">
        <v>1202</v>
      </c>
      <c r="B159" s="32">
        <v>39987</v>
      </c>
      <c r="C159" s="2" t="s">
        <v>1087</v>
      </c>
      <c r="D159" s="2" t="s">
        <v>1201</v>
      </c>
      <c r="E159" s="30">
        <v>2</v>
      </c>
    </row>
    <row r="160" spans="1:5" s="13" customFormat="1" ht="12.75" customHeight="1">
      <c r="A160" s="3" t="s">
        <v>1203</v>
      </c>
      <c r="B160" s="33">
        <v>39983</v>
      </c>
      <c r="C160" s="3" t="s">
        <v>1087</v>
      </c>
      <c r="D160" s="3" t="s">
        <v>1204</v>
      </c>
      <c r="E160" s="31">
        <v>150</v>
      </c>
    </row>
    <row r="161" spans="1:5" s="13" customFormat="1" ht="12.75" customHeight="1">
      <c r="A161" s="2" t="s">
        <v>1205</v>
      </c>
      <c r="B161" s="32">
        <v>39919</v>
      </c>
      <c r="C161" s="2" t="s">
        <v>1087</v>
      </c>
      <c r="D161" s="2" t="s">
        <v>1206</v>
      </c>
      <c r="E161" s="30">
        <v>120</v>
      </c>
    </row>
    <row r="162" spans="1:5" s="13" customFormat="1" ht="12.75" customHeight="1">
      <c r="A162" s="3" t="s">
        <v>1207</v>
      </c>
      <c r="B162" s="33">
        <v>39888</v>
      </c>
      <c r="C162" s="3" t="s">
        <v>1087</v>
      </c>
      <c r="D162" s="3" t="s">
        <v>1208</v>
      </c>
      <c r="E162" s="31">
        <v>200</v>
      </c>
    </row>
    <row r="163" spans="1:5" s="13" customFormat="1" ht="12.75" customHeight="1">
      <c r="A163" s="2" t="s">
        <v>1209</v>
      </c>
      <c r="B163" s="32">
        <v>39876</v>
      </c>
      <c r="C163" s="2" t="s">
        <v>1087</v>
      </c>
      <c r="D163" s="2" t="s">
        <v>1210</v>
      </c>
      <c r="E163" s="30">
        <v>200</v>
      </c>
    </row>
    <row r="164" spans="1:5" s="13" customFormat="1" ht="12.75" customHeight="1">
      <c r="A164" s="3" t="s">
        <v>1211</v>
      </c>
      <c r="B164" s="33">
        <v>39876</v>
      </c>
      <c r="C164" s="3" t="s">
        <v>1087</v>
      </c>
      <c r="D164" s="3" t="s">
        <v>1212</v>
      </c>
      <c r="E164" s="31">
        <v>5</v>
      </c>
    </row>
    <row r="165" spans="1:5" s="13" customFormat="1" ht="12.75" customHeight="1">
      <c r="A165" s="2" t="s">
        <v>1213</v>
      </c>
      <c r="B165" s="32">
        <v>39846</v>
      </c>
      <c r="C165" s="2" t="s">
        <v>1087</v>
      </c>
      <c r="D165" s="2" t="s">
        <v>1214</v>
      </c>
      <c r="E165" s="30">
        <v>25</v>
      </c>
    </row>
    <row r="166" spans="1:5" s="13" customFormat="1" ht="12.75" customHeight="1">
      <c r="A166" s="3" t="s">
        <v>1215</v>
      </c>
      <c r="B166" s="33">
        <v>39832</v>
      </c>
      <c r="C166" s="3" t="s">
        <v>1087</v>
      </c>
      <c r="D166" s="3" t="s">
        <v>1216</v>
      </c>
      <c r="E166" s="31">
        <v>20</v>
      </c>
    </row>
    <row r="167" spans="1:5" s="13" customFormat="1" ht="12.75" customHeight="1">
      <c r="A167" s="2" t="s">
        <v>1217</v>
      </c>
      <c r="B167" s="32">
        <v>39829</v>
      </c>
      <c r="C167" s="2" t="s">
        <v>1087</v>
      </c>
      <c r="D167" s="2" t="s">
        <v>1218</v>
      </c>
      <c r="E167" s="30">
        <v>350</v>
      </c>
    </row>
    <row r="168" spans="1:5" s="13" customFormat="1" ht="12.75" customHeight="1">
      <c r="A168" s="3" t="s">
        <v>1219</v>
      </c>
      <c r="B168" s="33">
        <v>39827</v>
      </c>
      <c r="C168" s="3" t="s">
        <v>1087</v>
      </c>
      <c r="D168" s="3" t="s">
        <v>1220</v>
      </c>
      <c r="E168" s="31">
        <v>500</v>
      </c>
    </row>
    <row r="169" spans="1:5" s="13" customFormat="1" ht="12.75">
      <c r="A169" s="35"/>
      <c r="B169" s="35"/>
      <c r="C169" s="35"/>
      <c r="D169" s="35" t="s">
        <v>111</v>
      </c>
      <c r="E169" s="34">
        <f>SUM(E137:E168)</f>
        <v>8212.657727099999</v>
      </c>
    </row>
    <row r="170" spans="1:6" s="62" customFormat="1" ht="12.75">
      <c r="A170" s="55"/>
      <c r="B170" s="56"/>
      <c r="C170" s="64"/>
      <c r="D170" s="55"/>
      <c r="E170" s="65"/>
      <c r="F170" s="63"/>
    </row>
    <row r="171" spans="1:5" s="13" customFormat="1" ht="24.75">
      <c r="A171" s="12" t="s">
        <v>112</v>
      </c>
      <c r="B171" s="10"/>
      <c r="C171" s="10"/>
      <c r="D171" s="11"/>
      <c r="E171" s="11"/>
    </row>
    <row r="172" spans="1:5" s="13" customFormat="1" ht="36" customHeight="1">
      <c r="A172" s="1" t="s">
        <v>4</v>
      </c>
      <c r="B172" s="28" t="s">
        <v>5</v>
      </c>
      <c r="C172" s="28" t="s">
        <v>6</v>
      </c>
      <c r="D172" s="28" t="s">
        <v>7</v>
      </c>
      <c r="E172" s="28" t="s">
        <v>1085</v>
      </c>
    </row>
    <row r="173" spans="1:5" s="13" customFormat="1" ht="12.75" customHeight="1">
      <c r="A173" s="2" t="s">
        <v>1221</v>
      </c>
      <c r="B173" s="32">
        <v>39808</v>
      </c>
      <c r="C173" s="2" t="s">
        <v>1087</v>
      </c>
      <c r="D173" s="2" t="s">
        <v>1222</v>
      </c>
      <c r="E173" s="30">
        <v>0.5</v>
      </c>
    </row>
    <row r="174" spans="1:5" s="13" customFormat="1" ht="12.75" customHeight="1">
      <c r="A174" s="3" t="s">
        <v>1223</v>
      </c>
      <c r="B174" s="33">
        <v>39801</v>
      </c>
      <c r="C174" s="3" t="s">
        <v>1087</v>
      </c>
      <c r="D174" s="3" t="s">
        <v>1224</v>
      </c>
      <c r="E174" s="31">
        <v>50</v>
      </c>
    </row>
    <row r="175" spans="1:5" s="13" customFormat="1" ht="12.75" customHeight="1">
      <c r="A175" s="2" t="s">
        <v>1225</v>
      </c>
      <c r="B175" s="32">
        <v>39801</v>
      </c>
      <c r="C175" s="2" t="s">
        <v>1087</v>
      </c>
      <c r="D175" s="2" t="s">
        <v>1226</v>
      </c>
      <c r="E175" s="30">
        <v>100</v>
      </c>
    </row>
    <row r="176" spans="1:5" s="13" customFormat="1" ht="12.75" customHeight="1">
      <c r="A176" s="3" t="s">
        <v>1227</v>
      </c>
      <c r="B176" s="33">
        <v>39800</v>
      </c>
      <c r="C176" s="3" t="s">
        <v>1087</v>
      </c>
      <c r="D176" s="3" t="s">
        <v>1228</v>
      </c>
      <c r="E176" s="31">
        <v>300</v>
      </c>
    </row>
    <row r="177" spans="1:5" s="13" customFormat="1" ht="12.75" customHeight="1">
      <c r="A177" s="2" t="s">
        <v>1229</v>
      </c>
      <c r="B177" s="32">
        <v>39799</v>
      </c>
      <c r="C177" s="2" t="s">
        <v>1087</v>
      </c>
      <c r="D177" s="2" t="s">
        <v>1230</v>
      </c>
      <c r="E177" s="30">
        <v>150</v>
      </c>
    </row>
    <row r="178" spans="1:5" s="13" customFormat="1" ht="12.75" customHeight="1">
      <c r="A178" s="3" t="s">
        <v>1231</v>
      </c>
      <c r="B178" s="33">
        <v>39790</v>
      </c>
      <c r="C178" s="3" t="s">
        <v>1087</v>
      </c>
      <c r="D178" s="3" t="s">
        <v>1232</v>
      </c>
      <c r="E178" s="31">
        <v>105</v>
      </c>
    </row>
    <row r="179" spans="1:5" s="13" customFormat="1" ht="12.75" customHeight="1">
      <c r="A179" s="2" t="s">
        <v>1233</v>
      </c>
      <c r="B179" s="32">
        <v>39771</v>
      </c>
      <c r="C179" s="2" t="s">
        <v>1087</v>
      </c>
      <c r="D179" s="2" t="s">
        <v>1234</v>
      </c>
      <c r="E179" s="30">
        <v>100</v>
      </c>
    </row>
    <row r="180" spans="1:5" s="13" customFormat="1" ht="12.75" customHeight="1">
      <c r="A180" s="3" t="s">
        <v>1235</v>
      </c>
      <c r="B180" s="33">
        <v>39770</v>
      </c>
      <c r="C180" s="3" t="s">
        <v>1087</v>
      </c>
      <c r="D180" s="3" t="s">
        <v>1148</v>
      </c>
      <c r="E180" s="31">
        <v>70</v>
      </c>
    </row>
    <row r="181" spans="1:5" s="13" customFormat="1" ht="12.75" customHeight="1">
      <c r="A181" s="2" t="s">
        <v>1236</v>
      </c>
      <c r="B181" s="32">
        <v>39766</v>
      </c>
      <c r="C181" s="2" t="s">
        <v>1087</v>
      </c>
      <c r="D181" s="2" t="s">
        <v>1237</v>
      </c>
      <c r="E181" s="30">
        <v>46.5</v>
      </c>
    </row>
    <row r="182" spans="1:5" s="13" customFormat="1" ht="12.75" customHeight="1">
      <c r="A182" s="3" t="s">
        <v>1238</v>
      </c>
      <c r="B182" s="33">
        <v>39756</v>
      </c>
      <c r="C182" s="3" t="s">
        <v>1087</v>
      </c>
      <c r="D182" s="3" t="s">
        <v>1125</v>
      </c>
      <c r="E182" s="31">
        <v>150</v>
      </c>
    </row>
    <row r="183" spans="1:5" s="13" customFormat="1" ht="12.75" customHeight="1">
      <c r="A183" s="2" t="s">
        <v>1239</v>
      </c>
      <c r="B183" s="32">
        <v>39752</v>
      </c>
      <c r="C183" s="2" t="s">
        <v>1087</v>
      </c>
      <c r="D183" s="2" t="s">
        <v>1240</v>
      </c>
      <c r="E183" s="30">
        <v>75</v>
      </c>
    </row>
    <row r="184" spans="1:5" s="13" customFormat="1" ht="12.75" customHeight="1">
      <c r="A184" s="3" t="s">
        <v>1241</v>
      </c>
      <c r="B184" s="33">
        <v>39742</v>
      </c>
      <c r="C184" s="3" t="s">
        <v>1087</v>
      </c>
      <c r="D184" s="3" t="s">
        <v>1188</v>
      </c>
      <c r="E184" s="31">
        <v>40</v>
      </c>
    </row>
    <row r="185" spans="1:5" s="13" customFormat="1" ht="12.75" customHeight="1">
      <c r="A185" s="2" t="s">
        <v>1242</v>
      </c>
      <c r="B185" s="32">
        <v>39736</v>
      </c>
      <c r="C185" s="2" t="s">
        <v>1087</v>
      </c>
      <c r="D185" s="2" t="s">
        <v>1243</v>
      </c>
      <c r="E185" s="30">
        <v>0.5</v>
      </c>
    </row>
    <row r="186" spans="1:5" s="13" customFormat="1" ht="12.75" customHeight="1">
      <c r="A186" s="3" t="s">
        <v>1244</v>
      </c>
      <c r="B186" s="33">
        <v>39736</v>
      </c>
      <c r="C186" s="3" t="s">
        <v>1087</v>
      </c>
      <c r="D186" s="3" t="s">
        <v>1245</v>
      </c>
      <c r="E186" s="31">
        <v>50</v>
      </c>
    </row>
    <row r="187" spans="1:5" s="13" customFormat="1" ht="12.75" customHeight="1">
      <c r="A187" s="2" t="s">
        <v>1246</v>
      </c>
      <c r="B187" s="32">
        <v>39724</v>
      </c>
      <c r="C187" s="2" t="s">
        <v>1087</v>
      </c>
      <c r="D187" s="2" t="s">
        <v>1247</v>
      </c>
      <c r="E187" s="30">
        <v>150</v>
      </c>
    </row>
    <row r="188" spans="1:5" s="13" customFormat="1" ht="12.75" customHeight="1">
      <c r="A188" s="3" t="s">
        <v>1248</v>
      </c>
      <c r="B188" s="33">
        <v>39724</v>
      </c>
      <c r="C188" s="3" t="s">
        <v>1087</v>
      </c>
      <c r="D188" s="3" t="s">
        <v>1127</v>
      </c>
      <c r="E188" s="31">
        <v>15</v>
      </c>
    </row>
    <row r="189" spans="1:5" s="13" customFormat="1" ht="12.75" customHeight="1">
      <c r="A189" s="2" t="s">
        <v>1249</v>
      </c>
      <c r="B189" s="32">
        <v>39721</v>
      </c>
      <c r="C189" s="2" t="s">
        <v>1087</v>
      </c>
      <c r="D189" s="2" t="s">
        <v>1250</v>
      </c>
      <c r="E189" s="30">
        <v>60</v>
      </c>
    </row>
    <row r="190" spans="1:5" s="13" customFormat="1" ht="12.75" customHeight="1">
      <c r="A190" s="3" t="s">
        <v>1251</v>
      </c>
      <c r="B190" s="33">
        <v>39716</v>
      </c>
      <c r="C190" s="3" t="s">
        <v>1087</v>
      </c>
      <c r="D190" s="3" t="s">
        <v>1252</v>
      </c>
      <c r="E190" s="31">
        <v>205</v>
      </c>
    </row>
    <row r="191" spans="1:5" s="13" customFormat="1" ht="12.75" customHeight="1">
      <c r="A191" s="2" t="s">
        <v>1253</v>
      </c>
      <c r="B191" s="32">
        <v>39710</v>
      </c>
      <c r="C191" s="2" t="s">
        <v>1087</v>
      </c>
      <c r="D191" s="2" t="s">
        <v>1254</v>
      </c>
      <c r="E191" s="30">
        <v>250</v>
      </c>
    </row>
    <row r="192" spans="1:5" s="13" customFormat="1" ht="12.75" customHeight="1">
      <c r="A192" s="3" t="s">
        <v>1255</v>
      </c>
      <c r="B192" s="33">
        <v>39707</v>
      </c>
      <c r="C192" s="3" t="s">
        <v>1087</v>
      </c>
      <c r="D192" s="3" t="s">
        <v>1256</v>
      </c>
      <c r="E192" s="31">
        <v>140</v>
      </c>
    </row>
    <row r="193" spans="1:5" s="13" customFormat="1" ht="12.75" customHeight="1">
      <c r="A193" s="2" t="s">
        <v>1257</v>
      </c>
      <c r="B193" s="32">
        <v>39703</v>
      </c>
      <c r="C193" s="2" t="s">
        <v>1087</v>
      </c>
      <c r="D193" s="2" t="s">
        <v>1258</v>
      </c>
      <c r="E193" s="30">
        <v>115</v>
      </c>
    </row>
    <row r="194" spans="1:5" s="13" customFormat="1" ht="12.75" customHeight="1">
      <c r="A194" s="3" t="s">
        <v>1259</v>
      </c>
      <c r="B194" s="33">
        <v>39701</v>
      </c>
      <c r="C194" s="3" t="s">
        <v>1087</v>
      </c>
      <c r="D194" s="3" t="s">
        <v>1260</v>
      </c>
      <c r="E194" s="31">
        <v>167.5</v>
      </c>
    </row>
    <row r="195" spans="1:5" s="13" customFormat="1" ht="12.75" customHeight="1">
      <c r="A195" s="2" t="s">
        <v>1261</v>
      </c>
      <c r="B195" s="32">
        <v>39694</v>
      </c>
      <c r="C195" s="2" t="s">
        <v>1087</v>
      </c>
      <c r="D195" s="2" t="s">
        <v>1262</v>
      </c>
      <c r="E195" s="30">
        <v>250</v>
      </c>
    </row>
    <row r="196" spans="1:5" s="13" customFormat="1" ht="12.75" customHeight="1">
      <c r="A196" s="3" t="s">
        <v>1263</v>
      </c>
      <c r="B196" s="33">
        <v>39694</v>
      </c>
      <c r="C196" s="3" t="s">
        <v>1087</v>
      </c>
      <c r="D196" s="3" t="s">
        <v>1264</v>
      </c>
      <c r="E196" s="31">
        <v>165</v>
      </c>
    </row>
    <row r="197" spans="1:5" s="13" customFormat="1" ht="12.75" customHeight="1">
      <c r="A197" s="2" t="s">
        <v>1265</v>
      </c>
      <c r="B197" s="32">
        <v>39681</v>
      </c>
      <c r="C197" s="2" t="s">
        <v>1087</v>
      </c>
      <c r="D197" s="2" t="s">
        <v>1266</v>
      </c>
      <c r="E197" s="30">
        <v>1001</v>
      </c>
    </row>
    <row r="198" spans="1:5" s="13" customFormat="1" ht="12.75" customHeight="1">
      <c r="A198" s="3" t="s">
        <v>1267</v>
      </c>
      <c r="B198" s="33">
        <v>39664</v>
      </c>
      <c r="C198" s="3" t="s">
        <v>1087</v>
      </c>
      <c r="D198" s="3" t="s">
        <v>1268</v>
      </c>
      <c r="E198" s="31">
        <v>500</v>
      </c>
    </row>
    <row r="199" spans="1:5" s="13" customFormat="1" ht="12.75" customHeight="1">
      <c r="A199" s="2" t="s">
        <v>1269</v>
      </c>
      <c r="B199" s="32">
        <v>39664</v>
      </c>
      <c r="C199" s="2" t="s">
        <v>1087</v>
      </c>
      <c r="D199" s="2" t="s">
        <v>1127</v>
      </c>
      <c r="E199" s="30">
        <v>50</v>
      </c>
    </row>
    <row r="200" spans="1:5" s="13" customFormat="1" ht="12.75" customHeight="1">
      <c r="A200" s="3" t="s">
        <v>1270</v>
      </c>
      <c r="B200" s="33">
        <v>39664</v>
      </c>
      <c r="C200" s="3" t="s">
        <v>1087</v>
      </c>
      <c r="D200" s="3" t="s">
        <v>1271</v>
      </c>
      <c r="E200" s="31">
        <v>5</v>
      </c>
    </row>
    <row r="201" spans="1:5" s="13" customFormat="1" ht="12.75" customHeight="1">
      <c r="A201" s="2" t="s">
        <v>1272</v>
      </c>
      <c r="B201" s="32">
        <v>39660</v>
      </c>
      <c r="C201" s="2" t="s">
        <v>1087</v>
      </c>
      <c r="D201" s="2" t="s">
        <v>1273</v>
      </c>
      <c r="E201" s="30">
        <v>200</v>
      </c>
    </row>
    <row r="202" spans="1:5" s="13" customFormat="1" ht="12.75" customHeight="1">
      <c r="A202" s="3" t="s">
        <v>1274</v>
      </c>
      <c r="B202" s="33">
        <v>39659</v>
      </c>
      <c r="C202" s="3" t="s">
        <v>1087</v>
      </c>
      <c r="D202" s="3" t="s">
        <v>1275</v>
      </c>
      <c r="E202" s="31">
        <v>82.5</v>
      </c>
    </row>
    <row r="203" spans="1:5" s="13" customFormat="1" ht="12.75" customHeight="1">
      <c r="A203" s="2" t="s">
        <v>1276</v>
      </c>
      <c r="B203" s="32">
        <v>39647</v>
      </c>
      <c r="C203" s="2" t="s">
        <v>1087</v>
      </c>
      <c r="D203" s="2" t="s">
        <v>1277</v>
      </c>
      <c r="E203" s="30">
        <v>200</v>
      </c>
    </row>
    <row r="204" spans="1:5" s="13" customFormat="1" ht="12.75" customHeight="1">
      <c r="A204" s="3" t="s">
        <v>1278</v>
      </c>
      <c r="B204" s="33">
        <v>39646</v>
      </c>
      <c r="C204" s="3" t="s">
        <v>1087</v>
      </c>
      <c r="D204" s="3" t="s">
        <v>1279</v>
      </c>
      <c r="E204" s="31">
        <v>100</v>
      </c>
    </row>
    <row r="205" spans="1:5" s="13" customFormat="1" ht="12.75" customHeight="1">
      <c r="A205" s="2" t="s">
        <v>1280</v>
      </c>
      <c r="B205" s="32">
        <v>39638</v>
      </c>
      <c r="C205" s="2" t="s">
        <v>1087</v>
      </c>
      <c r="D205" s="2" t="s">
        <v>1281</v>
      </c>
      <c r="E205" s="30">
        <v>60</v>
      </c>
    </row>
    <row r="206" spans="1:5" s="13" customFormat="1" ht="12.75" customHeight="1">
      <c r="A206" s="3" t="s">
        <v>1282</v>
      </c>
      <c r="B206" s="33">
        <v>39630</v>
      </c>
      <c r="C206" s="3" t="s">
        <v>1087</v>
      </c>
      <c r="D206" s="3" t="s">
        <v>1283</v>
      </c>
      <c r="E206" s="31">
        <v>100</v>
      </c>
    </row>
    <row r="207" spans="1:5" s="13" customFormat="1" ht="12.75" customHeight="1">
      <c r="A207" s="2" t="s">
        <v>1284</v>
      </c>
      <c r="B207" s="32">
        <v>39617</v>
      </c>
      <c r="C207" s="2" t="s">
        <v>1087</v>
      </c>
      <c r="D207" s="2" t="s">
        <v>1285</v>
      </c>
      <c r="E207" s="30">
        <v>18.75</v>
      </c>
    </row>
    <row r="208" spans="1:5" s="13" customFormat="1" ht="12.75" customHeight="1">
      <c r="A208" s="3" t="s">
        <v>1286</v>
      </c>
      <c r="B208" s="33">
        <v>39611</v>
      </c>
      <c r="C208" s="3" t="s">
        <v>1087</v>
      </c>
      <c r="D208" s="3" t="s">
        <v>1287</v>
      </c>
      <c r="E208" s="31">
        <v>300</v>
      </c>
    </row>
    <row r="209" spans="1:5" s="13" customFormat="1" ht="12.75" customHeight="1">
      <c r="A209" s="2" t="s">
        <v>1288</v>
      </c>
      <c r="B209" s="32">
        <v>39610</v>
      </c>
      <c r="C209" s="2" t="s">
        <v>1087</v>
      </c>
      <c r="D209" s="2" t="s">
        <v>1289</v>
      </c>
      <c r="E209" s="30">
        <v>500</v>
      </c>
    </row>
    <row r="210" spans="1:5" s="13" customFormat="1" ht="12.75" customHeight="1">
      <c r="A210" s="3" t="s">
        <v>1290</v>
      </c>
      <c r="B210" s="33">
        <v>39609</v>
      </c>
      <c r="C210" s="3" t="s">
        <v>1087</v>
      </c>
      <c r="D210" s="3" t="s">
        <v>1291</v>
      </c>
      <c r="E210" s="31">
        <v>200</v>
      </c>
    </row>
    <row r="211" spans="1:5" s="13" customFormat="1" ht="12.75" customHeight="1">
      <c r="A211" s="2" t="s">
        <v>1292</v>
      </c>
      <c r="B211" s="32">
        <v>39609</v>
      </c>
      <c r="C211" s="2" t="s">
        <v>1087</v>
      </c>
      <c r="D211" s="2" t="s">
        <v>1293</v>
      </c>
      <c r="E211" s="30">
        <v>25</v>
      </c>
    </row>
    <row r="212" spans="1:5" s="13" customFormat="1" ht="12.75" customHeight="1">
      <c r="A212" s="3" t="s">
        <v>1294</v>
      </c>
      <c r="B212" s="33">
        <v>39609</v>
      </c>
      <c r="C212" s="3" t="s">
        <v>1087</v>
      </c>
      <c r="D212" s="3" t="s">
        <v>1295</v>
      </c>
      <c r="E212" s="31">
        <v>200</v>
      </c>
    </row>
    <row r="213" spans="1:5" s="13" customFormat="1" ht="12.75" customHeight="1">
      <c r="A213" s="2" t="s">
        <v>1296</v>
      </c>
      <c r="B213" s="32">
        <v>39602</v>
      </c>
      <c r="C213" s="2" t="s">
        <v>1087</v>
      </c>
      <c r="D213" s="2" t="s">
        <v>1297</v>
      </c>
      <c r="E213" s="30">
        <v>1.5</v>
      </c>
    </row>
    <row r="214" spans="1:5" s="13" customFormat="1" ht="12.75" customHeight="1">
      <c r="A214" s="3" t="s">
        <v>1298</v>
      </c>
      <c r="B214" s="33">
        <v>39602</v>
      </c>
      <c r="C214" s="3" t="s">
        <v>1087</v>
      </c>
      <c r="D214" s="3" t="s">
        <v>1299</v>
      </c>
      <c r="E214" s="31">
        <v>200</v>
      </c>
    </row>
    <row r="215" spans="1:5" s="13" customFormat="1" ht="12.75" customHeight="1">
      <c r="A215" s="2" t="s">
        <v>1300</v>
      </c>
      <c r="B215" s="32">
        <v>39601</v>
      </c>
      <c r="C215" s="2" t="s">
        <v>1087</v>
      </c>
      <c r="D215" s="2" t="s">
        <v>1301</v>
      </c>
      <c r="E215" s="30">
        <v>1000</v>
      </c>
    </row>
    <row r="216" spans="1:5" s="13" customFormat="1" ht="12.75" customHeight="1">
      <c r="A216" s="3" t="s">
        <v>1302</v>
      </c>
      <c r="B216" s="33">
        <v>39589</v>
      </c>
      <c r="C216" s="3" t="s">
        <v>1087</v>
      </c>
      <c r="D216" s="3" t="s">
        <v>1303</v>
      </c>
      <c r="E216" s="31">
        <v>1</v>
      </c>
    </row>
    <row r="217" spans="1:5" s="13" customFormat="1" ht="12.75" customHeight="1">
      <c r="A217" s="2" t="s">
        <v>1304</v>
      </c>
      <c r="B217" s="32">
        <v>39576</v>
      </c>
      <c r="C217" s="2" t="s">
        <v>1087</v>
      </c>
      <c r="D217" s="2" t="s">
        <v>1305</v>
      </c>
      <c r="E217" s="30">
        <v>100</v>
      </c>
    </row>
    <row r="218" spans="1:5" s="13" customFormat="1" ht="12.75" customHeight="1">
      <c r="A218" s="3" t="s">
        <v>1306</v>
      </c>
      <c r="B218" s="33">
        <v>39566</v>
      </c>
      <c r="C218" s="3" t="s">
        <v>1087</v>
      </c>
      <c r="D218" s="3" t="s">
        <v>1232</v>
      </c>
      <c r="E218" s="31">
        <v>205</v>
      </c>
    </row>
    <row r="219" spans="1:5" s="13" customFormat="1" ht="12.75" customHeight="1">
      <c r="A219" s="2" t="s">
        <v>1307</v>
      </c>
      <c r="B219" s="32">
        <v>39562</v>
      </c>
      <c r="C219" s="2" t="s">
        <v>1087</v>
      </c>
      <c r="D219" s="2" t="s">
        <v>1308</v>
      </c>
      <c r="E219" s="30">
        <v>150</v>
      </c>
    </row>
    <row r="220" spans="1:5" s="13" customFormat="1" ht="12.75" customHeight="1">
      <c r="A220" s="3" t="s">
        <v>1309</v>
      </c>
      <c r="B220" s="33">
        <v>39553</v>
      </c>
      <c r="C220" s="3" t="s">
        <v>1087</v>
      </c>
      <c r="D220" s="3" t="s">
        <v>1310</v>
      </c>
      <c r="E220" s="31">
        <v>100</v>
      </c>
    </row>
    <row r="221" spans="1:5" s="13" customFormat="1" ht="12.75" customHeight="1">
      <c r="A221" s="2" t="s">
        <v>1311</v>
      </c>
      <c r="B221" s="32">
        <v>39549</v>
      </c>
      <c r="C221" s="2" t="s">
        <v>1087</v>
      </c>
      <c r="D221" s="2" t="s">
        <v>1312</v>
      </c>
      <c r="E221" s="30">
        <v>500</v>
      </c>
    </row>
    <row r="222" spans="1:5" s="13" customFormat="1" ht="12.75" customHeight="1">
      <c r="A222" s="3" t="s">
        <v>1313</v>
      </c>
      <c r="B222" s="33">
        <v>39542</v>
      </c>
      <c r="C222" s="3" t="s">
        <v>1087</v>
      </c>
      <c r="D222" s="3" t="s">
        <v>1314</v>
      </c>
      <c r="E222" s="31">
        <v>120</v>
      </c>
    </row>
    <row r="223" spans="1:5" s="13" customFormat="1" ht="12.75" customHeight="1">
      <c r="A223" s="2" t="s">
        <v>1315</v>
      </c>
      <c r="B223" s="32">
        <v>39538</v>
      </c>
      <c r="C223" s="2" t="s">
        <v>1087</v>
      </c>
      <c r="D223" s="2" t="s">
        <v>1316</v>
      </c>
      <c r="E223" s="30">
        <v>110</v>
      </c>
    </row>
    <row r="224" spans="1:5" s="13" customFormat="1" ht="12.75" customHeight="1">
      <c r="A224" s="3" t="s">
        <v>1317</v>
      </c>
      <c r="B224" s="33">
        <v>39534</v>
      </c>
      <c r="C224" s="3" t="s">
        <v>1087</v>
      </c>
      <c r="D224" s="3" t="s">
        <v>1318</v>
      </c>
      <c r="E224" s="31">
        <v>5</v>
      </c>
    </row>
    <row r="225" spans="1:5" s="13" customFormat="1" ht="12.75" customHeight="1">
      <c r="A225" s="2" t="s">
        <v>1319</v>
      </c>
      <c r="B225" s="32">
        <v>39533</v>
      </c>
      <c r="C225" s="2" t="s">
        <v>1087</v>
      </c>
      <c r="D225" s="2" t="s">
        <v>1320</v>
      </c>
      <c r="E225" s="30">
        <v>120</v>
      </c>
    </row>
    <row r="226" spans="1:5" s="13" customFormat="1" ht="12.75" customHeight="1">
      <c r="A226" s="3" t="s">
        <v>1321</v>
      </c>
      <c r="B226" s="33">
        <v>39527</v>
      </c>
      <c r="C226" s="3" t="s">
        <v>1087</v>
      </c>
      <c r="D226" s="3" t="s">
        <v>1322</v>
      </c>
      <c r="E226" s="31">
        <v>207.5</v>
      </c>
    </row>
    <row r="227" spans="1:5" s="13" customFormat="1" ht="12.75" customHeight="1">
      <c r="A227" s="2" t="s">
        <v>1323</v>
      </c>
      <c r="B227" s="32">
        <v>39525</v>
      </c>
      <c r="C227" s="2" t="s">
        <v>1087</v>
      </c>
      <c r="D227" s="2" t="s">
        <v>1324</v>
      </c>
      <c r="E227" s="30">
        <v>324</v>
      </c>
    </row>
    <row r="228" spans="1:5" s="13" customFormat="1" ht="12.75" customHeight="1">
      <c r="A228" s="3" t="s">
        <v>1325</v>
      </c>
      <c r="B228" s="33">
        <v>39514</v>
      </c>
      <c r="C228" s="3" t="s">
        <v>1087</v>
      </c>
      <c r="D228" s="3" t="s">
        <v>1326</v>
      </c>
      <c r="E228" s="31">
        <v>51</v>
      </c>
    </row>
    <row r="229" spans="1:5" s="13" customFormat="1" ht="12.75" customHeight="1">
      <c r="A229" s="2" t="s">
        <v>1327</v>
      </c>
      <c r="B229" s="32">
        <v>39511</v>
      </c>
      <c r="C229" s="2" t="s">
        <v>1087</v>
      </c>
      <c r="D229" s="2" t="s">
        <v>1328</v>
      </c>
      <c r="E229" s="30">
        <v>200</v>
      </c>
    </row>
    <row r="230" spans="1:5" s="13" customFormat="1" ht="12.75" customHeight="1">
      <c r="A230" s="3" t="s">
        <v>1329</v>
      </c>
      <c r="B230" s="33">
        <v>39504</v>
      </c>
      <c r="C230" s="3" t="s">
        <v>1087</v>
      </c>
      <c r="D230" s="3" t="s">
        <v>1330</v>
      </c>
      <c r="E230" s="31">
        <v>150</v>
      </c>
    </row>
    <row r="231" spans="1:5" s="13" customFormat="1" ht="12.75" customHeight="1">
      <c r="A231" s="2" t="s">
        <v>1331</v>
      </c>
      <c r="B231" s="32">
        <v>39499</v>
      </c>
      <c r="C231" s="2" t="s">
        <v>1087</v>
      </c>
      <c r="D231" s="2" t="s">
        <v>1125</v>
      </c>
      <c r="E231" s="30">
        <v>60</v>
      </c>
    </row>
    <row r="232" spans="1:5" s="13" customFormat="1" ht="12.75" customHeight="1">
      <c r="A232" s="3" t="s">
        <v>1332</v>
      </c>
      <c r="B232" s="33">
        <v>39497</v>
      </c>
      <c r="C232" s="3" t="s">
        <v>1087</v>
      </c>
      <c r="D232" s="3" t="s">
        <v>1333</v>
      </c>
      <c r="E232" s="31">
        <v>7</v>
      </c>
    </row>
    <row r="233" spans="1:5" s="13" customFormat="1" ht="12.75" customHeight="1">
      <c r="A233" s="2" t="s">
        <v>1334</v>
      </c>
      <c r="B233" s="32">
        <v>39489</v>
      </c>
      <c r="C233" s="2" t="s">
        <v>1087</v>
      </c>
      <c r="D233" s="2" t="s">
        <v>1335</v>
      </c>
      <c r="E233" s="30">
        <v>1.6</v>
      </c>
    </row>
    <row r="234" spans="1:5" s="13" customFormat="1" ht="12.75" customHeight="1">
      <c r="A234" s="3" t="s">
        <v>1336</v>
      </c>
      <c r="B234" s="33">
        <v>39469</v>
      </c>
      <c r="C234" s="3" t="s">
        <v>1087</v>
      </c>
      <c r="D234" s="3" t="s">
        <v>1148</v>
      </c>
      <c r="E234" s="31">
        <f>10000/1000</f>
        <v>10</v>
      </c>
    </row>
    <row r="235" spans="1:5" s="13" customFormat="1" ht="12.75" customHeight="1">
      <c r="A235" s="2" t="s">
        <v>1337</v>
      </c>
      <c r="B235" s="32">
        <v>39465</v>
      </c>
      <c r="C235" s="2" t="s">
        <v>1087</v>
      </c>
      <c r="D235" s="2" t="s">
        <v>1338</v>
      </c>
      <c r="E235" s="30">
        <f>100000/1000</f>
        <v>100</v>
      </c>
    </row>
    <row r="236" spans="1:5" s="13" customFormat="1" ht="12.75">
      <c r="A236" s="35"/>
      <c r="B236" s="35"/>
      <c r="C236" s="35"/>
      <c r="D236" s="35" t="s">
        <v>138</v>
      </c>
      <c r="E236" s="34">
        <f>SUM(E173:E235)</f>
        <v>10020.85</v>
      </c>
    </row>
    <row r="237" spans="1:5" ht="12.75">
      <c r="A237" s="55"/>
      <c r="B237" s="56"/>
      <c r="C237" s="64"/>
      <c r="D237" s="55"/>
      <c r="E237" s="65"/>
    </row>
    <row r="238" spans="1:5" ht="24.75">
      <c r="A238" s="58" t="s">
        <v>139</v>
      </c>
      <c r="B238" s="59"/>
      <c r="C238" s="59"/>
      <c r="D238" s="60"/>
      <c r="E238" s="60"/>
    </row>
    <row r="239" spans="1:5" s="13" customFormat="1" ht="36" customHeight="1">
      <c r="A239" s="1" t="s">
        <v>4</v>
      </c>
      <c r="B239" s="28" t="s">
        <v>5</v>
      </c>
      <c r="C239" s="28" t="s">
        <v>6</v>
      </c>
      <c r="D239" s="28" t="s">
        <v>7</v>
      </c>
      <c r="E239" s="28" t="s">
        <v>1085</v>
      </c>
    </row>
    <row r="240" spans="1:5" s="13" customFormat="1" ht="12.75" customHeight="1">
      <c r="A240" s="2" t="s">
        <v>1339</v>
      </c>
      <c r="B240" s="32">
        <v>39433</v>
      </c>
      <c r="C240" s="2" t="s">
        <v>1087</v>
      </c>
      <c r="D240" s="2" t="s">
        <v>1340</v>
      </c>
      <c r="E240" s="30">
        <v>210</v>
      </c>
    </row>
    <row r="241" spans="1:5" s="13" customFormat="1" ht="12.75" customHeight="1">
      <c r="A241" s="3" t="s">
        <v>1341</v>
      </c>
      <c r="B241" s="33">
        <v>39430</v>
      </c>
      <c r="C241" s="3" t="s">
        <v>1087</v>
      </c>
      <c r="D241" s="3" t="s">
        <v>1342</v>
      </c>
      <c r="E241" s="31">
        <v>150</v>
      </c>
    </row>
    <row r="242" spans="1:5" s="13" customFormat="1" ht="12.75" customHeight="1">
      <c r="A242" s="2" t="s">
        <v>1343</v>
      </c>
      <c r="B242" s="32">
        <v>39430</v>
      </c>
      <c r="C242" s="2" t="s">
        <v>1087</v>
      </c>
      <c r="D242" s="2" t="s">
        <v>1344</v>
      </c>
      <c r="E242" s="30">
        <v>0.3</v>
      </c>
    </row>
    <row r="243" spans="1:5" s="13" customFormat="1" ht="12.75" customHeight="1">
      <c r="A243" s="3" t="s">
        <v>1345</v>
      </c>
      <c r="B243" s="33">
        <v>39415</v>
      </c>
      <c r="C243" s="3" t="s">
        <v>1087</v>
      </c>
      <c r="D243" s="3" t="s">
        <v>1346</v>
      </c>
      <c r="E243" s="31">
        <v>150</v>
      </c>
    </row>
    <row r="244" spans="1:5" s="13" customFormat="1" ht="12.75" customHeight="1">
      <c r="A244" s="2" t="s">
        <v>1347</v>
      </c>
      <c r="B244" s="32">
        <v>39414</v>
      </c>
      <c r="C244" s="2" t="s">
        <v>1087</v>
      </c>
      <c r="D244" s="2" t="s">
        <v>1348</v>
      </c>
      <c r="E244" s="30">
        <v>117.95606518999999</v>
      </c>
    </row>
    <row r="245" spans="1:5" s="13" customFormat="1" ht="12.75" customHeight="1">
      <c r="A245" s="3" t="s">
        <v>1349</v>
      </c>
      <c r="B245" s="33">
        <v>39400</v>
      </c>
      <c r="C245" s="3" t="s">
        <v>1087</v>
      </c>
      <c r="D245" s="3" t="s">
        <v>1350</v>
      </c>
      <c r="E245" s="31">
        <v>200</v>
      </c>
    </row>
    <row r="246" spans="1:5" s="13" customFormat="1" ht="12.75" customHeight="1">
      <c r="A246" s="2" t="s">
        <v>1351</v>
      </c>
      <c r="B246" s="32">
        <v>39398</v>
      </c>
      <c r="C246" s="2" t="s">
        <v>1087</v>
      </c>
      <c r="D246" s="2" t="s">
        <v>1352</v>
      </c>
      <c r="E246" s="30">
        <v>8</v>
      </c>
    </row>
    <row r="247" spans="1:5" s="13" customFormat="1" ht="12.75" customHeight="1">
      <c r="A247" s="3" t="s">
        <v>1353</v>
      </c>
      <c r="B247" s="33">
        <v>39394</v>
      </c>
      <c r="C247" s="3" t="s">
        <v>1087</v>
      </c>
      <c r="D247" s="3" t="s">
        <v>1354</v>
      </c>
      <c r="E247" s="31">
        <v>21.25</v>
      </c>
    </row>
    <row r="248" spans="1:5" s="13" customFormat="1" ht="12.75" customHeight="1">
      <c r="A248" s="2" t="s">
        <v>1355</v>
      </c>
      <c r="B248" s="32">
        <v>39393</v>
      </c>
      <c r="C248" s="2" t="s">
        <v>1087</v>
      </c>
      <c r="D248" s="2" t="s">
        <v>1356</v>
      </c>
      <c r="E248" s="30">
        <v>40</v>
      </c>
    </row>
    <row r="249" spans="1:5" s="13" customFormat="1" ht="12.75" customHeight="1">
      <c r="A249" s="3" t="s">
        <v>1357</v>
      </c>
      <c r="B249" s="33">
        <v>39386</v>
      </c>
      <c r="C249" s="3" t="s">
        <v>1087</v>
      </c>
      <c r="D249" s="3" t="s">
        <v>1358</v>
      </c>
      <c r="E249" s="31">
        <v>50</v>
      </c>
    </row>
    <row r="250" spans="1:5" s="13" customFormat="1" ht="12.75" customHeight="1">
      <c r="A250" s="2" t="s">
        <v>1359</v>
      </c>
      <c r="B250" s="32">
        <v>39384</v>
      </c>
      <c r="C250" s="2" t="s">
        <v>1087</v>
      </c>
      <c r="D250" s="2" t="s">
        <v>1360</v>
      </c>
      <c r="E250" s="30">
        <v>150</v>
      </c>
    </row>
    <row r="251" spans="1:5" s="13" customFormat="1" ht="12.75" customHeight="1">
      <c r="A251" s="3" t="s">
        <v>1361</v>
      </c>
      <c r="B251" s="33">
        <v>39379</v>
      </c>
      <c r="C251" s="3" t="s">
        <v>1087</v>
      </c>
      <c r="D251" s="3" t="s">
        <v>1362</v>
      </c>
      <c r="E251" s="31">
        <v>500</v>
      </c>
    </row>
    <row r="252" spans="1:5" s="13" customFormat="1" ht="12.75" customHeight="1">
      <c r="A252" s="2" t="s">
        <v>1363</v>
      </c>
      <c r="B252" s="32">
        <v>39378</v>
      </c>
      <c r="C252" s="2" t="s">
        <v>1087</v>
      </c>
      <c r="D252" s="2" t="s">
        <v>1364</v>
      </c>
      <c r="E252" s="30">
        <v>100</v>
      </c>
    </row>
    <row r="253" spans="1:5" s="13" customFormat="1" ht="12.75" customHeight="1">
      <c r="A253" s="3" t="s">
        <v>1365</v>
      </c>
      <c r="B253" s="33">
        <v>39372</v>
      </c>
      <c r="C253" s="3" t="s">
        <v>1087</v>
      </c>
      <c r="D253" s="3" t="s">
        <v>1232</v>
      </c>
      <c r="E253" s="31">
        <v>155</v>
      </c>
    </row>
    <row r="254" spans="1:5" s="13" customFormat="1" ht="12.75" customHeight="1">
      <c r="A254" s="2" t="s">
        <v>1366</v>
      </c>
      <c r="B254" s="32">
        <v>39366</v>
      </c>
      <c r="C254" s="2" t="s">
        <v>1087</v>
      </c>
      <c r="D254" s="2" t="s">
        <v>1367</v>
      </c>
      <c r="E254" s="30">
        <v>999.9996126399999</v>
      </c>
    </row>
    <row r="255" spans="1:5" s="13" customFormat="1" ht="12.75" customHeight="1">
      <c r="A255" s="3" t="s">
        <v>1368</v>
      </c>
      <c r="B255" s="33">
        <v>39366</v>
      </c>
      <c r="C255" s="3" t="s">
        <v>1087</v>
      </c>
      <c r="D255" s="3" t="s">
        <v>1369</v>
      </c>
      <c r="E255" s="31">
        <v>200</v>
      </c>
    </row>
    <row r="256" spans="1:5" s="13" customFormat="1" ht="12.75" customHeight="1">
      <c r="A256" s="2" t="s">
        <v>1370</v>
      </c>
      <c r="B256" s="32">
        <v>39357</v>
      </c>
      <c r="C256" s="2" t="s">
        <v>1087</v>
      </c>
      <c r="D256" s="2" t="s">
        <v>1371</v>
      </c>
      <c r="E256" s="30">
        <v>130</v>
      </c>
    </row>
    <row r="257" spans="1:5" s="13" customFormat="1" ht="12.75" customHeight="1">
      <c r="A257" s="3" t="s">
        <v>1372</v>
      </c>
      <c r="B257" s="33">
        <v>39356</v>
      </c>
      <c r="C257" s="3" t="s">
        <v>1087</v>
      </c>
      <c r="D257" s="3" t="s">
        <v>1373</v>
      </c>
      <c r="E257" s="31">
        <v>18</v>
      </c>
    </row>
    <row r="258" spans="1:5" s="13" customFormat="1" ht="12.75" customHeight="1">
      <c r="A258" s="2" t="s">
        <v>1374</v>
      </c>
      <c r="B258" s="32">
        <v>39352</v>
      </c>
      <c r="C258" s="2" t="s">
        <v>1087</v>
      </c>
      <c r="D258" s="2" t="s">
        <v>1375</v>
      </c>
      <c r="E258" s="30">
        <v>7.5</v>
      </c>
    </row>
    <row r="259" spans="1:5" s="13" customFormat="1" ht="12.75" customHeight="1">
      <c r="A259" s="3" t="s">
        <v>1376</v>
      </c>
      <c r="B259" s="33">
        <v>39344</v>
      </c>
      <c r="C259" s="3" t="s">
        <v>1087</v>
      </c>
      <c r="D259" s="3" t="s">
        <v>1377</v>
      </c>
      <c r="E259" s="31">
        <v>1</v>
      </c>
    </row>
    <row r="260" spans="1:5" s="13" customFormat="1" ht="12.75" customHeight="1">
      <c r="A260" s="2" t="s">
        <v>1378</v>
      </c>
      <c r="B260" s="32">
        <v>39338</v>
      </c>
      <c r="C260" s="2" t="s">
        <v>1087</v>
      </c>
      <c r="D260" s="2" t="s">
        <v>1379</v>
      </c>
      <c r="E260" s="30">
        <v>1.2</v>
      </c>
    </row>
    <row r="261" spans="1:5" s="13" customFormat="1" ht="12.75" customHeight="1">
      <c r="A261" s="3" t="s">
        <v>1380</v>
      </c>
      <c r="B261" s="33">
        <v>39338</v>
      </c>
      <c r="C261" s="3" t="s">
        <v>1087</v>
      </c>
      <c r="D261" s="3" t="s">
        <v>1381</v>
      </c>
      <c r="E261" s="31">
        <v>90</v>
      </c>
    </row>
    <row r="262" spans="1:5" s="13" customFormat="1" ht="12.75" customHeight="1">
      <c r="A262" s="2" t="s">
        <v>1382</v>
      </c>
      <c r="B262" s="32">
        <v>39337</v>
      </c>
      <c r="C262" s="2" t="s">
        <v>1087</v>
      </c>
      <c r="D262" s="2" t="s">
        <v>1383</v>
      </c>
      <c r="E262" s="30">
        <v>505</v>
      </c>
    </row>
    <row r="263" spans="1:5" s="13" customFormat="1" ht="12.75" customHeight="1">
      <c r="A263" s="3" t="s">
        <v>1384</v>
      </c>
      <c r="B263" s="33">
        <v>39325</v>
      </c>
      <c r="C263" s="3" t="s">
        <v>1087</v>
      </c>
      <c r="D263" s="3" t="s">
        <v>1385</v>
      </c>
      <c r="E263" s="31">
        <v>200</v>
      </c>
    </row>
    <row r="264" spans="1:5" s="13" customFormat="1" ht="12.75" customHeight="1">
      <c r="A264" s="2" t="s">
        <v>1386</v>
      </c>
      <c r="B264" s="32">
        <v>39317</v>
      </c>
      <c r="C264" s="2" t="s">
        <v>1087</v>
      </c>
      <c r="D264" s="2" t="s">
        <v>1387</v>
      </c>
      <c r="E264" s="30">
        <v>100</v>
      </c>
    </row>
    <row r="265" spans="1:5" s="13" customFormat="1" ht="12.75" customHeight="1">
      <c r="A265" s="3" t="s">
        <v>1388</v>
      </c>
      <c r="B265" s="33">
        <v>39311</v>
      </c>
      <c r="C265" s="3" t="s">
        <v>1087</v>
      </c>
      <c r="D265" s="3" t="s">
        <v>1389</v>
      </c>
      <c r="E265" s="31">
        <v>6</v>
      </c>
    </row>
    <row r="266" spans="1:5" s="13" customFormat="1" ht="12.75" customHeight="1">
      <c r="A266" s="2" t="s">
        <v>1390</v>
      </c>
      <c r="B266" s="32">
        <v>39297</v>
      </c>
      <c r="C266" s="2" t="s">
        <v>1087</v>
      </c>
      <c r="D266" s="2" t="s">
        <v>1391</v>
      </c>
      <c r="E266" s="30">
        <v>8</v>
      </c>
    </row>
    <row r="267" spans="1:5" s="13" customFormat="1" ht="12.75" customHeight="1">
      <c r="A267" s="3" t="s">
        <v>1392</v>
      </c>
      <c r="B267" s="33">
        <v>39296</v>
      </c>
      <c r="C267" s="3" t="s">
        <v>1087</v>
      </c>
      <c r="D267" s="3" t="s">
        <v>1160</v>
      </c>
      <c r="E267" s="31">
        <v>50</v>
      </c>
    </row>
    <row r="268" spans="1:5" s="13" customFormat="1" ht="12.75" customHeight="1">
      <c r="A268" s="2" t="s">
        <v>1393</v>
      </c>
      <c r="B268" s="32">
        <v>39290</v>
      </c>
      <c r="C268" s="2" t="s">
        <v>1087</v>
      </c>
      <c r="D268" s="2" t="s">
        <v>1394</v>
      </c>
      <c r="E268" s="30">
        <v>100</v>
      </c>
    </row>
    <row r="269" spans="1:5" s="13" customFormat="1" ht="12.75" customHeight="1">
      <c r="A269" s="3" t="s">
        <v>1395</v>
      </c>
      <c r="B269" s="33">
        <v>39262</v>
      </c>
      <c r="C269" s="3" t="s">
        <v>1087</v>
      </c>
      <c r="D269" s="3" t="s">
        <v>1396</v>
      </c>
      <c r="E269" s="31">
        <v>340</v>
      </c>
    </row>
    <row r="270" spans="1:5" s="13" customFormat="1" ht="12.75" customHeight="1">
      <c r="A270" s="2" t="s">
        <v>1397</v>
      </c>
      <c r="B270" s="32">
        <v>39261</v>
      </c>
      <c r="C270" s="2" t="s">
        <v>1087</v>
      </c>
      <c r="D270" s="2" t="s">
        <v>1398</v>
      </c>
      <c r="E270" s="30">
        <v>50</v>
      </c>
    </row>
    <row r="271" spans="1:5" s="13" customFormat="1" ht="12.75" customHeight="1">
      <c r="A271" s="3" t="s">
        <v>1399</v>
      </c>
      <c r="B271" s="33">
        <v>39255</v>
      </c>
      <c r="C271" s="3" t="s">
        <v>1087</v>
      </c>
      <c r="D271" s="3" t="s">
        <v>1400</v>
      </c>
      <c r="E271" s="31">
        <v>25</v>
      </c>
    </row>
    <row r="272" spans="1:5" s="13" customFormat="1" ht="12.75" customHeight="1">
      <c r="A272" s="2" t="s">
        <v>1401</v>
      </c>
      <c r="B272" s="32">
        <v>39253</v>
      </c>
      <c r="C272" s="2" t="s">
        <v>1087</v>
      </c>
      <c r="D272" s="2" t="s">
        <v>1402</v>
      </c>
      <c r="E272" s="30">
        <v>350</v>
      </c>
    </row>
    <row r="273" spans="1:5" s="13" customFormat="1" ht="12.75" customHeight="1">
      <c r="A273" s="3" t="s">
        <v>1403</v>
      </c>
      <c r="B273" s="33">
        <v>39252</v>
      </c>
      <c r="C273" s="3" t="s">
        <v>1087</v>
      </c>
      <c r="D273" s="3" t="s">
        <v>1404</v>
      </c>
      <c r="E273" s="31">
        <v>50</v>
      </c>
    </row>
    <row r="274" spans="1:5" s="13" customFormat="1" ht="12.75" customHeight="1">
      <c r="A274" s="2" t="s">
        <v>1405</v>
      </c>
      <c r="B274" s="32">
        <v>39252</v>
      </c>
      <c r="C274" s="2" t="s">
        <v>1087</v>
      </c>
      <c r="D274" s="2" t="s">
        <v>1406</v>
      </c>
      <c r="E274" s="30">
        <v>100</v>
      </c>
    </row>
    <row r="275" spans="1:5" s="13" customFormat="1" ht="12.75" customHeight="1">
      <c r="A275" s="3" t="s">
        <v>1407</v>
      </c>
      <c r="B275" s="33">
        <v>39247</v>
      </c>
      <c r="C275" s="3" t="s">
        <v>1087</v>
      </c>
      <c r="D275" s="3" t="s">
        <v>1408</v>
      </c>
      <c r="E275" s="31">
        <v>1250</v>
      </c>
    </row>
    <row r="276" spans="1:5" s="13" customFormat="1" ht="12.75" customHeight="1">
      <c r="A276" s="2" t="s">
        <v>1409</v>
      </c>
      <c r="B276" s="32">
        <v>39238</v>
      </c>
      <c r="C276" s="2" t="s">
        <v>1087</v>
      </c>
      <c r="D276" s="2" t="s">
        <v>1410</v>
      </c>
      <c r="E276" s="30">
        <v>100</v>
      </c>
    </row>
    <row r="277" spans="1:5" s="13" customFormat="1" ht="12.75" customHeight="1">
      <c r="A277" s="3" t="s">
        <v>1411</v>
      </c>
      <c r="B277" s="33">
        <v>39232</v>
      </c>
      <c r="C277" s="3" t="s">
        <v>1087</v>
      </c>
      <c r="D277" s="3" t="s">
        <v>1412</v>
      </c>
      <c r="E277" s="31">
        <v>500</v>
      </c>
    </row>
    <row r="278" spans="1:5" s="13" customFormat="1" ht="12.75" customHeight="1">
      <c r="A278" s="2" t="s">
        <v>1413</v>
      </c>
      <c r="B278" s="32">
        <v>39230</v>
      </c>
      <c r="C278" s="2" t="s">
        <v>1087</v>
      </c>
      <c r="D278" s="2" t="s">
        <v>1252</v>
      </c>
      <c r="E278" s="30">
        <v>105</v>
      </c>
    </row>
    <row r="279" spans="1:5" s="13" customFormat="1" ht="12.75" customHeight="1">
      <c r="A279" s="3" t="s">
        <v>1414</v>
      </c>
      <c r="B279" s="33">
        <v>39227</v>
      </c>
      <c r="C279" s="3" t="s">
        <v>1087</v>
      </c>
      <c r="D279" s="3" t="s">
        <v>1415</v>
      </c>
      <c r="E279" s="31">
        <v>67</v>
      </c>
    </row>
    <row r="280" spans="1:5" s="13" customFormat="1" ht="12.75" customHeight="1">
      <c r="A280" s="2" t="s">
        <v>1416</v>
      </c>
      <c r="B280" s="32">
        <v>39226</v>
      </c>
      <c r="C280" s="2" t="s">
        <v>1087</v>
      </c>
      <c r="D280" s="2" t="s">
        <v>1417</v>
      </c>
      <c r="E280" s="30">
        <v>30</v>
      </c>
    </row>
    <row r="281" spans="1:5" s="13" customFormat="1" ht="12.75" customHeight="1">
      <c r="A281" s="3" t="s">
        <v>1418</v>
      </c>
      <c r="B281" s="33">
        <v>39213</v>
      </c>
      <c r="C281" s="3" t="s">
        <v>1087</v>
      </c>
      <c r="D281" s="3" t="s">
        <v>1419</v>
      </c>
      <c r="E281" s="31">
        <v>15</v>
      </c>
    </row>
    <row r="282" spans="1:5" s="13" customFormat="1" ht="12.75" customHeight="1">
      <c r="A282" s="2" t="s">
        <v>1420</v>
      </c>
      <c r="B282" s="32">
        <v>39212</v>
      </c>
      <c r="C282" s="2" t="s">
        <v>1087</v>
      </c>
      <c r="D282" s="2" t="s">
        <v>1385</v>
      </c>
      <c r="E282" s="30">
        <v>200</v>
      </c>
    </row>
    <row r="283" spans="1:5" s="13" customFormat="1" ht="12.75" customHeight="1">
      <c r="A283" s="3" t="s">
        <v>1421</v>
      </c>
      <c r="B283" s="33">
        <v>39210</v>
      </c>
      <c r="C283" s="3" t="s">
        <v>1087</v>
      </c>
      <c r="D283" s="3" t="s">
        <v>1375</v>
      </c>
      <c r="E283" s="31">
        <v>7.5</v>
      </c>
    </row>
    <row r="284" spans="1:5" s="13" customFormat="1" ht="12.75" customHeight="1">
      <c r="A284" s="2" t="s">
        <v>1422</v>
      </c>
      <c r="B284" s="32">
        <v>39206</v>
      </c>
      <c r="C284" s="2" t="s">
        <v>1087</v>
      </c>
      <c r="D284" s="2" t="s">
        <v>1358</v>
      </c>
      <c r="E284" s="30">
        <v>50</v>
      </c>
    </row>
    <row r="285" spans="1:5" s="13" customFormat="1" ht="12.75" customHeight="1">
      <c r="A285" s="3" t="s">
        <v>1423</v>
      </c>
      <c r="B285" s="33">
        <v>39205</v>
      </c>
      <c r="C285" s="3" t="s">
        <v>1087</v>
      </c>
      <c r="D285" s="3" t="s">
        <v>1424</v>
      </c>
      <c r="E285" s="31">
        <v>0.5</v>
      </c>
    </row>
    <row r="286" spans="1:5" s="13" customFormat="1" ht="12.75" customHeight="1">
      <c r="A286" s="2" t="s">
        <v>1425</v>
      </c>
      <c r="B286" s="32">
        <v>39202</v>
      </c>
      <c r="C286" s="2" t="s">
        <v>1087</v>
      </c>
      <c r="D286" s="2" t="s">
        <v>1426</v>
      </c>
      <c r="E286" s="30">
        <v>3.75</v>
      </c>
    </row>
    <row r="287" spans="1:5" s="13" customFormat="1" ht="12.75" customHeight="1">
      <c r="A287" s="3" t="s">
        <v>1427</v>
      </c>
      <c r="B287" s="33">
        <v>39198</v>
      </c>
      <c r="C287" s="3" t="s">
        <v>1087</v>
      </c>
      <c r="D287" s="3" t="s">
        <v>1428</v>
      </c>
      <c r="E287" s="31">
        <v>9</v>
      </c>
    </row>
    <row r="288" spans="1:5" s="13" customFormat="1" ht="12.75" customHeight="1">
      <c r="A288" s="2" t="s">
        <v>1429</v>
      </c>
      <c r="B288" s="32">
        <v>39192</v>
      </c>
      <c r="C288" s="2" t="s">
        <v>1087</v>
      </c>
      <c r="D288" s="2" t="s">
        <v>1430</v>
      </c>
      <c r="E288" s="30">
        <v>60</v>
      </c>
    </row>
    <row r="289" spans="1:5" s="13" customFormat="1" ht="12.75" customHeight="1">
      <c r="A289" s="3" t="s">
        <v>1431</v>
      </c>
      <c r="B289" s="33">
        <v>39191</v>
      </c>
      <c r="C289" s="3" t="s">
        <v>1087</v>
      </c>
      <c r="D289" s="3" t="s">
        <v>1432</v>
      </c>
      <c r="E289" s="31">
        <v>75</v>
      </c>
    </row>
    <row r="290" spans="1:5" s="13" customFormat="1" ht="12.75" customHeight="1">
      <c r="A290" s="2" t="s">
        <v>1433</v>
      </c>
      <c r="B290" s="32">
        <v>39182</v>
      </c>
      <c r="C290" s="2" t="s">
        <v>1087</v>
      </c>
      <c r="D290" s="2" t="s">
        <v>1434</v>
      </c>
      <c r="E290" s="30">
        <v>1</v>
      </c>
    </row>
    <row r="291" spans="1:5" s="13" customFormat="1" ht="12.75" customHeight="1">
      <c r="A291" s="3" t="s">
        <v>1435</v>
      </c>
      <c r="B291" s="33">
        <v>39175</v>
      </c>
      <c r="C291" s="3" t="s">
        <v>1087</v>
      </c>
      <c r="D291" s="3" t="s">
        <v>1436</v>
      </c>
      <c r="E291" s="31">
        <v>1000</v>
      </c>
    </row>
    <row r="292" spans="1:5" s="13" customFormat="1" ht="12.75" customHeight="1">
      <c r="A292" s="2" t="s">
        <v>1437</v>
      </c>
      <c r="B292" s="32">
        <v>39164</v>
      </c>
      <c r="C292" s="2" t="s">
        <v>1087</v>
      </c>
      <c r="D292" s="2" t="s">
        <v>1438</v>
      </c>
      <c r="E292" s="30">
        <v>100</v>
      </c>
    </row>
    <row r="293" spans="1:5" s="13" customFormat="1" ht="12.75" customHeight="1">
      <c r="A293" s="3" t="s">
        <v>1439</v>
      </c>
      <c r="B293" s="33">
        <v>39149</v>
      </c>
      <c r="C293" s="3" t="s">
        <v>1087</v>
      </c>
      <c r="D293" s="3" t="s">
        <v>1348</v>
      </c>
      <c r="E293" s="31">
        <v>300</v>
      </c>
    </row>
    <row r="294" spans="1:5" s="13" customFormat="1" ht="12.75" customHeight="1">
      <c r="A294" s="2" t="s">
        <v>1440</v>
      </c>
      <c r="B294" s="32">
        <v>39142</v>
      </c>
      <c r="C294" s="2" t="s">
        <v>1087</v>
      </c>
      <c r="D294" s="2" t="s">
        <v>1441</v>
      </c>
      <c r="E294" s="30">
        <v>150</v>
      </c>
    </row>
    <row r="295" spans="1:5" s="13" customFormat="1" ht="12.75" customHeight="1">
      <c r="A295" s="3" t="s">
        <v>1442</v>
      </c>
      <c r="B295" s="33">
        <v>39141</v>
      </c>
      <c r="C295" s="3" t="s">
        <v>1087</v>
      </c>
      <c r="D295" s="3" t="s">
        <v>1443</v>
      </c>
      <c r="E295" s="31">
        <v>5</v>
      </c>
    </row>
    <row r="296" spans="1:5" s="13" customFormat="1" ht="12.75" customHeight="1">
      <c r="A296" s="2" t="s">
        <v>1444</v>
      </c>
      <c r="B296" s="32">
        <v>39139</v>
      </c>
      <c r="C296" s="2" t="s">
        <v>1087</v>
      </c>
      <c r="D296" s="2" t="s">
        <v>1445</v>
      </c>
      <c r="E296" s="30">
        <v>100</v>
      </c>
    </row>
    <row r="297" spans="1:5" s="13" customFormat="1" ht="12.75" customHeight="1">
      <c r="A297" s="3" t="s">
        <v>1446</v>
      </c>
      <c r="B297" s="33">
        <v>39127</v>
      </c>
      <c r="C297" s="3" t="s">
        <v>1087</v>
      </c>
      <c r="D297" s="3" t="s">
        <v>1447</v>
      </c>
      <c r="E297" s="31">
        <v>0.6</v>
      </c>
    </row>
    <row r="298" spans="1:5" s="13" customFormat="1" ht="12.75" customHeight="1">
      <c r="A298" s="2" t="s">
        <v>1448</v>
      </c>
      <c r="B298" s="32">
        <v>39120</v>
      </c>
      <c r="C298" s="2" t="s">
        <v>1087</v>
      </c>
      <c r="D298" s="2" t="s">
        <v>1449</v>
      </c>
      <c r="E298" s="30">
        <v>30</v>
      </c>
    </row>
    <row r="299" spans="1:5" s="13" customFormat="1" ht="12.75" customHeight="1">
      <c r="A299" s="3" t="s">
        <v>1450</v>
      </c>
      <c r="B299" s="33">
        <v>39118</v>
      </c>
      <c r="C299" s="3" t="s">
        <v>1087</v>
      </c>
      <c r="D299" s="3" t="s">
        <v>1451</v>
      </c>
      <c r="E299" s="31">
        <v>240</v>
      </c>
    </row>
    <row r="300" spans="1:5" s="13" customFormat="1" ht="12.75" customHeight="1">
      <c r="A300" s="2" t="s">
        <v>1452</v>
      </c>
      <c r="B300" s="32">
        <v>39114</v>
      </c>
      <c r="C300" s="2" t="s">
        <v>1087</v>
      </c>
      <c r="D300" s="2" t="s">
        <v>1453</v>
      </c>
      <c r="E300" s="30">
        <v>75</v>
      </c>
    </row>
    <row r="301" spans="1:5" s="13" customFormat="1" ht="12.75" customHeight="1">
      <c r="A301" s="3" t="s">
        <v>1454</v>
      </c>
      <c r="B301" s="33">
        <v>39111</v>
      </c>
      <c r="C301" s="3" t="s">
        <v>1087</v>
      </c>
      <c r="D301" s="3" t="s">
        <v>1455</v>
      </c>
      <c r="E301" s="31">
        <v>100</v>
      </c>
    </row>
    <row r="302" spans="1:5" s="13" customFormat="1" ht="12.75" customHeight="1">
      <c r="A302" s="2" t="s">
        <v>1456</v>
      </c>
      <c r="B302" s="32">
        <v>39106</v>
      </c>
      <c r="C302" s="2" t="s">
        <v>1087</v>
      </c>
      <c r="D302" s="2" t="s">
        <v>1457</v>
      </c>
      <c r="E302" s="30">
        <v>50</v>
      </c>
    </row>
    <row r="303" spans="1:5" s="13" customFormat="1" ht="12.75" customHeight="1">
      <c r="A303" s="3" t="s">
        <v>1458</v>
      </c>
      <c r="B303" s="33">
        <v>39094</v>
      </c>
      <c r="C303" s="3" t="s">
        <v>1087</v>
      </c>
      <c r="D303" s="3" t="s">
        <v>1459</v>
      </c>
      <c r="E303" s="31">
        <v>150</v>
      </c>
    </row>
    <row r="304" spans="1:5" s="13" customFormat="1" ht="12.75" customHeight="1">
      <c r="A304" s="2" t="s">
        <v>1460</v>
      </c>
      <c r="B304" s="32">
        <v>39091</v>
      </c>
      <c r="C304" s="2" t="s">
        <v>1087</v>
      </c>
      <c r="D304" s="2" t="s">
        <v>1461</v>
      </c>
      <c r="E304" s="30">
        <v>3</v>
      </c>
    </row>
    <row r="305" spans="1:5" s="13" customFormat="1" ht="12.75">
      <c r="A305" s="35"/>
      <c r="B305" s="35"/>
      <c r="C305" s="35"/>
      <c r="D305" s="35" t="s">
        <v>280</v>
      </c>
      <c r="E305" s="34">
        <f>SUM(E240:E304)</f>
        <v>9961.55567783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7" r:id="rId2"/>
  <rowBreaks count="4" manualBreakCount="4">
    <brk id="70" max="4" man="1"/>
    <brk id="137" max="4" man="1"/>
    <brk id="200" max="255" man="1"/>
    <brk id="2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8"/>
  <sheetViews>
    <sheetView showGridLines="0" zoomScaleSheetLayoutView="40" zoomScalePageLayoutView="0" workbookViewId="0" topLeftCell="A4">
      <selection activeCell="A8" sqref="A8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6.00390625" style="0" customWidth="1"/>
    <col min="4" max="4" width="52.28125" style="0" customWidth="1"/>
    <col min="5" max="5" width="10.57421875" style="0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9" customFormat="1" ht="30.75" customHeight="1">
      <c r="A5" s="4" t="s">
        <v>281</v>
      </c>
      <c r="B5" s="29"/>
      <c r="C5" s="29"/>
      <c r="D5" s="29"/>
      <c r="E5" s="29"/>
    </row>
    <row r="6" spans="1:5" s="69" customFormat="1" ht="17.25" customHeight="1">
      <c r="A6" s="117" t="s">
        <v>2084</v>
      </c>
      <c r="B6" s="117"/>
      <c r="C6" s="117"/>
      <c r="D6" s="117"/>
      <c r="E6" s="117"/>
    </row>
    <row r="7" spans="1:5" s="66" customFormat="1" ht="17.25" customHeight="1">
      <c r="A7" s="116"/>
      <c r="B7" s="116"/>
      <c r="C7" s="116"/>
      <c r="D7" s="116"/>
      <c r="E7" s="116"/>
    </row>
    <row r="8" spans="1:5" s="66" customFormat="1" ht="17.25" customHeight="1">
      <c r="A8" s="113"/>
      <c r="B8" s="113"/>
      <c r="C8" s="113"/>
      <c r="D8" s="113"/>
      <c r="E8" s="113"/>
    </row>
    <row r="9" spans="1:5" s="13" customFormat="1" ht="24.75">
      <c r="A9" s="12" t="s">
        <v>2378</v>
      </c>
      <c r="B9" s="10"/>
      <c r="C9" s="10"/>
      <c r="D9" s="11"/>
      <c r="E9" s="11"/>
    </row>
    <row r="10" spans="1:5" s="13" customFormat="1" ht="36.75" customHeight="1">
      <c r="A10" s="1" t="s">
        <v>282</v>
      </c>
      <c r="B10" s="28" t="s">
        <v>5</v>
      </c>
      <c r="C10" s="28" t="s">
        <v>6</v>
      </c>
      <c r="D10" s="28" t="s">
        <v>7</v>
      </c>
      <c r="E10" s="28" t="s">
        <v>284</v>
      </c>
    </row>
    <row r="11" spans="1:5" s="13" customFormat="1" ht="12.75" customHeight="1">
      <c r="A11" s="2"/>
      <c r="B11" s="32">
        <v>41467</v>
      </c>
      <c r="C11" s="2" t="s">
        <v>1087</v>
      </c>
      <c r="D11" s="2" t="s">
        <v>2551</v>
      </c>
      <c r="E11" s="30">
        <v>187.64</v>
      </c>
    </row>
    <row r="12" spans="1:5" s="13" customFormat="1" ht="12.75" customHeight="1">
      <c r="A12" s="3"/>
      <c r="B12" s="33">
        <v>41309</v>
      </c>
      <c r="C12" s="3" t="s">
        <v>1087</v>
      </c>
      <c r="D12" s="3" t="s">
        <v>1785</v>
      </c>
      <c r="E12" s="31">
        <v>0.5</v>
      </c>
    </row>
    <row r="13" spans="1:5" s="13" customFormat="1" ht="12.75" customHeight="1">
      <c r="A13" s="2"/>
      <c r="B13" s="32">
        <v>41291</v>
      </c>
      <c r="C13" s="2" t="s">
        <v>1087</v>
      </c>
      <c r="D13" s="2" t="s">
        <v>2083</v>
      </c>
      <c r="E13" s="30">
        <v>0.5</v>
      </c>
    </row>
    <row r="14" spans="1:5" s="13" customFormat="1" ht="12.75" customHeight="1">
      <c r="A14" s="3"/>
      <c r="B14" s="33">
        <v>41284</v>
      </c>
      <c r="C14" s="3" t="s">
        <v>1087</v>
      </c>
      <c r="D14" s="3" t="s">
        <v>2165</v>
      </c>
      <c r="E14" s="31">
        <v>0.3</v>
      </c>
    </row>
    <row r="15" spans="1:5" s="13" customFormat="1" ht="12.75">
      <c r="A15" s="35"/>
      <c r="B15" s="35"/>
      <c r="C15" s="35"/>
      <c r="D15" s="35" t="s">
        <v>2382</v>
      </c>
      <c r="E15" s="34">
        <f>SUM(E11:E14)</f>
        <v>188.94</v>
      </c>
    </row>
    <row r="16" spans="1:5" s="13" customFormat="1" ht="19.5" customHeight="1">
      <c r="A16" s="20"/>
      <c r="B16" s="18"/>
      <c r="C16" s="17"/>
      <c r="D16" s="17"/>
      <c r="E16" s="19"/>
    </row>
    <row r="17" spans="1:5" s="13" customFormat="1" ht="24.75">
      <c r="A17" s="12" t="s">
        <v>1986</v>
      </c>
      <c r="B17" s="10"/>
      <c r="C17" s="10"/>
      <c r="D17" s="11"/>
      <c r="E17" s="11"/>
    </row>
    <row r="18" spans="1:5" s="13" customFormat="1" ht="36.75" customHeight="1">
      <c r="A18" s="1" t="s">
        <v>282</v>
      </c>
      <c r="B18" s="28" t="s">
        <v>5</v>
      </c>
      <c r="C18" s="28" t="s">
        <v>6</v>
      </c>
      <c r="D18" s="28" t="s">
        <v>7</v>
      </c>
      <c r="E18" s="28" t="s">
        <v>284</v>
      </c>
    </row>
    <row r="19" spans="1:5" s="13" customFormat="1" ht="12.75" customHeight="1">
      <c r="A19" s="2"/>
      <c r="B19" s="32">
        <v>41239</v>
      </c>
      <c r="C19" s="2" t="s">
        <v>1087</v>
      </c>
      <c r="D19" s="2" t="s">
        <v>1590</v>
      </c>
      <c r="E19" s="30">
        <v>0.5</v>
      </c>
    </row>
    <row r="20" spans="1:5" s="13" customFormat="1" ht="12.75" customHeight="1">
      <c r="A20" s="3"/>
      <c r="B20" s="33">
        <v>41169</v>
      </c>
      <c r="C20" s="3" t="s">
        <v>1087</v>
      </c>
      <c r="D20" s="3" t="s">
        <v>2330</v>
      </c>
      <c r="E20" s="31">
        <v>150</v>
      </c>
    </row>
    <row r="21" spans="1:5" s="13" customFormat="1" ht="12.75" customHeight="1">
      <c r="A21" s="2"/>
      <c r="B21" s="32">
        <v>41115</v>
      </c>
      <c r="C21" s="2" t="s">
        <v>1087</v>
      </c>
      <c r="D21" s="2" t="s">
        <v>2237</v>
      </c>
      <c r="E21" s="30">
        <v>1.4</v>
      </c>
    </row>
    <row r="22" spans="1:5" s="13" customFormat="1" ht="12.75" customHeight="1">
      <c r="A22" s="3"/>
      <c r="B22" s="33">
        <v>41103</v>
      </c>
      <c r="C22" s="3" t="s">
        <v>1087</v>
      </c>
      <c r="D22" s="3" t="s">
        <v>2123</v>
      </c>
      <c r="E22" s="31">
        <v>0.372</v>
      </c>
    </row>
    <row r="23" spans="1:5" s="13" customFormat="1" ht="12.75" customHeight="1">
      <c r="A23" s="2"/>
      <c r="B23" s="32">
        <v>41092</v>
      </c>
      <c r="C23" s="2" t="s">
        <v>1087</v>
      </c>
      <c r="D23" s="2" t="s">
        <v>2083</v>
      </c>
      <c r="E23" s="30">
        <v>1</v>
      </c>
    </row>
    <row r="24" spans="1:5" s="13" customFormat="1" ht="12.75" customHeight="1">
      <c r="A24" s="3"/>
      <c r="B24" s="33">
        <v>41061</v>
      </c>
      <c r="C24" s="3" t="s">
        <v>1087</v>
      </c>
      <c r="D24" s="3" t="s">
        <v>2165</v>
      </c>
      <c r="E24" s="31">
        <v>0.6</v>
      </c>
    </row>
    <row r="25" spans="1:5" s="13" customFormat="1" ht="12.75" customHeight="1">
      <c r="A25" s="2"/>
      <c r="B25" s="32">
        <v>41053</v>
      </c>
      <c r="C25" s="2" t="s">
        <v>1087</v>
      </c>
      <c r="D25" s="2" t="s">
        <v>2140</v>
      </c>
      <c r="E25" s="30">
        <v>0.3</v>
      </c>
    </row>
    <row r="26" spans="1:5" s="13" customFormat="1" ht="12.75" customHeight="1">
      <c r="A26" s="3"/>
      <c r="B26" s="33">
        <v>40969</v>
      </c>
      <c r="C26" s="3" t="s">
        <v>1087</v>
      </c>
      <c r="D26" s="3" t="s">
        <v>2083</v>
      </c>
      <c r="E26" s="31">
        <v>0.35</v>
      </c>
    </row>
    <row r="27" spans="1:5" s="13" customFormat="1" ht="12.75" customHeight="1">
      <c r="A27" s="2"/>
      <c r="B27" s="32">
        <v>40968</v>
      </c>
      <c r="C27" s="2" t="s">
        <v>1087</v>
      </c>
      <c r="D27" s="2" t="s">
        <v>2123</v>
      </c>
      <c r="E27" s="30">
        <v>0.3</v>
      </c>
    </row>
    <row r="28" spans="1:5" s="13" customFormat="1" ht="12.75" customHeight="1">
      <c r="A28" s="3"/>
      <c r="B28" s="33">
        <v>40968</v>
      </c>
      <c r="C28" s="3" t="s">
        <v>1087</v>
      </c>
      <c r="D28" s="3" t="s">
        <v>2082</v>
      </c>
      <c r="E28" s="31">
        <v>2</v>
      </c>
    </row>
    <row r="29" spans="1:5" s="13" customFormat="1" ht="12.75" customHeight="1">
      <c r="A29" s="2"/>
      <c r="B29" s="32">
        <v>40962</v>
      </c>
      <c r="C29" s="2" t="s">
        <v>1087</v>
      </c>
      <c r="D29" s="2" t="s">
        <v>2049</v>
      </c>
      <c r="E29" s="30">
        <v>2.5</v>
      </c>
    </row>
    <row r="30" spans="1:5" s="13" customFormat="1" ht="12.75" customHeight="1">
      <c r="A30" s="3"/>
      <c r="B30" s="33">
        <v>40952</v>
      </c>
      <c r="C30" s="3" t="s">
        <v>1087</v>
      </c>
      <c r="D30" s="3" t="s">
        <v>1548</v>
      </c>
      <c r="E30" s="31">
        <v>0.5</v>
      </c>
    </row>
    <row r="31" spans="1:5" s="13" customFormat="1" ht="12.75" customHeight="1">
      <c r="A31" s="2"/>
      <c r="B31" s="32">
        <v>40926</v>
      </c>
      <c r="C31" s="2" t="s">
        <v>1087</v>
      </c>
      <c r="D31" s="2" t="s">
        <v>2048</v>
      </c>
      <c r="E31" s="30">
        <v>0.5</v>
      </c>
    </row>
    <row r="32" spans="1:5" s="13" customFormat="1" ht="12.75">
      <c r="A32" s="35"/>
      <c r="B32" s="35"/>
      <c r="C32" s="35"/>
      <c r="D32" s="35" t="s">
        <v>1987</v>
      </c>
      <c r="E32" s="34">
        <f>SUM(E19:E31)</f>
        <v>160.32200000000003</v>
      </c>
    </row>
    <row r="33" spans="1:5" s="13" customFormat="1" ht="19.5" customHeight="1">
      <c r="A33" s="20"/>
      <c r="B33" s="18"/>
      <c r="C33" s="17"/>
      <c r="D33" s="17"/>
      <c r="E33" s="19"/>
    </row>
    <row r="34" spans="1:5" s="13" customFormat="1" ht="24.75">
      <c r="A34" s="12" t="s">
        <v>3</v>
      </c>
      <c r="B34" s="10"/>
      <c r="C34" s="10"/>
      <c r="D34" s="11"/>
      <c r="E34" s="11"/>
    </row>
    <row r="35" spans="1:5" s="13" customFormat="1" ht="36" customHeight="1">
      <c r="A35" s="1" t="s">
        <v>282</v>
      </c>
      <c r="B35" s="28" t="s">
        <v>5</v>
      </c>
      <c r="C35" s="28" t="s">
        <v>6</v>
      </c>
      <c r="D35" s="28" t="s">
        <v>7</v>
      </c>
      <c r="E35" s="28" t="s">
        <v>284</v>
      </c>
    </row>
    <row r="36" spans="1:5" s="13" customFormat="1" ht="12.75" customHeight="1">
      <c r="A36" s="2"/>
      <c r="B36" s="32">
        <v>40892</v>
      </c>
      <c r="C36" s="2" t="s">
        <v>1087</v>
      </c>
      <c r="D36" s="2" t="s">
        <v>1716</v>
      </c>
      <c r="E36" s="30">
        <v>20</v>
      </c>
    </row>
    <row r="37" spans="1:5" s="13" customFormat="1" ht="12.75" customHeight="1">
      <c r="A37" s="3"/>
      <c r="B37" s="33">
        <v>40869</v>
      </c>
      <c r="C37" s="3" t="s">
        <v>1087</v>
      </c>
      <c r="D37" s="3" t="s">
        <v>1979</v>
      </c>
      <c r="E37" s="31">
        <v>0.5</v>
      </c>
    </row>
    <row r="38" spans="1:5" s="13" customFormat="1" ht="12.75" customHeight="1">
      <c r="A38" s="2"/>
      <c r="B38" s="32">
        <v>40854</v>
      </c>
      <c r="C38" s="2" t="s">
        <v>1087</v>
      </c>
      <c r="D38" s="2" t="s">
        <v>2081</v>
      </c>
      <c r="E38" s="30">
        <v>50</v>
      </c>
    </row>
    <row r="39" spans="1:5" s="13" customFormat="1" ht="12.75" customHeight="1">
      <c r="A39" s="3"/>
      <c r="B39" s="33">
        <v>40836</v>
      </c>
      <c r="C39" s="3" t="s">
        <v>1087</v>
      </c>
      <c r="D39" s="3" t="s">
        <v>1716</v>
      </c>
      <c r="E39" s="31">
        <v>15</v>
      </c>
    </row>
    <row r="40" spans="1:5" s="13" customFormat="1" ht="12.75" customHeight="1">
      <c r="A40" s="2"/>
      <c r="B40" s="32">
        <v>40770</v>
      </c>
      <c r="C40" s="2" t="s">
        <v>1087</v>
      </c>
      <c r="D40" s="2" t="s">
        <v>1980</v>
      </c>
      <c r="E40" s="30">
        <v>1.5</v>
      </c>
    </row>
    <row r="41" spans="1:5" s="13" customFormat="1" ht="12.75" customHeight="1">
      <c r="A41" s="3"/>
      <c r="B41" s="33">
        <v>40582</v>
      </c>
      <c r="C41" s="3" t="s">
        <v>1087</v>
      </c>
      <c r="D41" s="3" t="s">
        <v>2024</v>
      </c>
      <c r="E41" s="31">
        <v>8.69</v>
      </c>
    </row>
    <row r="42" spans="1:5" s="13" customFormat="1" ht="12.75">
      <c r="A42" s="35"/>
      <c r="B42" s="35"/>
      <c r="C42" s="35"/>
      <c r="D42" s="35" t="s">
        <v>9</v>
      </c>
      <c r="E42" s="34">
        <f>SUM(E36:E41)</f>
        <v>95.69</v>
      </c>
    </row>
    <row r="43" spans="1:6" s="62" customFormat="1" ht="12.75">
      <c r="A43" s="55"/>
      <c r="B43" s="56"/>
      <c r="C43" s="64"/>
      <c r="D43" s="55"/>
      <c r="E43" s="65"/>
      <c r="F43" s="63"/>
    </row>
    <row r="44" spans="1:5" ht="24.75">
      <c r="A44" s="58" t="s">
        <v>10</v>
      </c>
      <c r="B44" s="59"/>
      <c r="C44" s="59"/>
      <c r="D44" s="60"/>
      <c r="E44" s="60"/>
    </row>
    <row r="45" spans="1:5" s="13" customFormat="1" ht="36" customHeight="1">
      <c r="A45" s="1" t="s">
        <v>282</v>
      </c>
      <c r="B45" s="28" t="s">
        <v>5</v>
      </c>
      <c r="C45" s="28" t="s">
        <v>6</v>
      </c>
      <c r="D45" s="28" t="s">
        <v>7</v>
      </c>
      <c r="E45" s="28" t="s">
        <v>284</v>
      </c>
    </row>
    <row r="46" spans="1:5" s="13" customFormat="1" ht="12.75" customHeight="1">
      <c r="A46" s="2"/>
      <c r="B46" s="32">
        <v>40379</v>
      </c>
      <c r="C46" s="2" t="s">
        <v>1087</v>
      </c>
      <c r="D46" s="2" t="s">
        <v>1462</v>
      </c>
      <c r="E46" s="30">
        <v>30</v>
      </c>
    </row>
    <row r="47" spans="1:5" s="13" customFormat="1" ht="12.75" customHeight="1">
      <c r="A47" s="3"/>
      <c r="B47" s="33">
        <v>40364</v>
      </c>
      <c r="C47" s="3" t="s">
        <v>1087</v>
      </c>
      <c r="D47" s="3" t="s">
        <v>1463</v>
      </c>
      <c r="E47" s="31">
        <v>0.5</v>
      </c>
    </row>
    <row r="48" spans="1:5" s="13" customFormat="1" ht="12.75" customHeight="1">
      <c r="A48" s="2"/>
      <c r="B48" s="32">
        <v>40360</v>
      </c>
      <c r="C48" s="2" t="s">
        <v>1087</v>
      </c>
      <c r="D48" s="2" t="s">
        <v>1464</v>
      </c>
      <c r="E48" s="30">
        <v>0.5</v>
      </c>
    </row>
    <row r="49" spans="1:5" s="13" customFormat="1" ht="12.75" customHeight="1">
      <c r="A49" s="3"/>
      <c r="B49" s="33">
        <v>40360</v>
      </c>
      <c r="C49" s="3" t="s">
        <v>1087</v>
      </c>
      <c r="D49" s="3" t="s">
        <v>1465</v>
      </c>
      <c r="E49" s="31">
        <v>0.4</v>
      </c>
    </row>
    <row r="50" spans="1:5" s="13" customFormat="1" ht="12.75" customHeight="1">
      <c r="A50" s="2"/>
      <c r="B50" s="32">
        <v>40359</v>
      </c>
      <c r="C50" s="2" t="s">
        <v>1087</v>
      </c>
      <c r="D50" s="2" t="s">
        <v>1466</v>
      </c>
      <c r="E50" s="30">
        <v>0.5</v>
      </c>
    </row>
    <row r="51" spans="1:5" s="13" customFormat="1" ht="12.75" customHeight="1">
      <c r="A51" s="3"/>
      <c r="B51" s="33">
        <v>40330</v>
      </c>
      <c r="C51" s="3" t="s">
        <v>1087</v>
      </c>
      <c r="D51" s="3" t="s">
        <v>1467</v>
      </c>
      <c r="E51" s="31">
        <v>1</v>
      </c>
    </row>
    <row r="52" spans="1:5" s="13" customFormat="1" ht="12.75" customHeight="1">
      <c r="A52" s="2"/>
      <c r="B52" s="32">
        <v>40325</v>
      </c>
      <c r="C52" s="2" t="s">
        <v>1087</v>
      </c>
      <c r="D52" s="2" t="s">
        <v>1468</v>
      </c>
      <c r="E52" s="30">
        <v>0.5</v>
      </c>
    </row>
    <row r="53" spans="1:5" s="13" customFormat="1" ht="12.75" customHeight="1">
      <c r="A53" s="3"/>
      <c r="B53" s="33">
        <v>40311</v>
      </c>
      <c r="C53" s="3" t="s">
        <v>1087</v>
      </c>
      <c r="D53" s="3" t="s">
        <v>1469</v>
      </c>
      <c r="E53" s="31">
        <v>0.5</v>
      </c>
    </row>
    <row r="54" spans="1:5" s="13" customFormat="1" ht="12.75" customHeight="1">
      <c r="A54" s="2"/>
      <c r="B54" s="32">
        <v>40280</v>
      </c>
      <c r="C54" s="2" t="s">
        <v>1087</v>
      </c>
      <c r="D54" s="2" t="s">
        <v>1470</v>
      </c>
      <c r="E54" s="30">
        <v>10</v>
      </c>
    </row>
    <row r="55" spans="1:5" s="13" customFormat="1" ht="12.75" customHeight="1">
      <c r="A55" s="3"/>
      <c r="B55" s="33">
        <v>40276</v>
      </c>
      <c r="C55" s="3" t="s">
        <v>1087</v>
      </c>
      <c r="D55" s="3" t="s">
        <v>1471</v>
      </c>
      <c r="E55" s="31">
        <v>1</v>
      </c>
    </row>
    <row r="56" spans="1:5" s="13" customFormat="1" ht="12.75" customHeight="1">
      <c r="A56" s="2"/>
      <c r="B56" s="32">
        <v>40267</v>
      </c>
      <c r="C56" s="2" t="s">
        <v>1087</v>
      </c>
      <c r="D56" s="2" t="s">
        <v>1143</v>
      </c>
      <c r="E56" s="30">
        <v>15</v>
      </c>
    </row>
    <row r="57" spans="1:5" s="13" customFormat="1" ht="12.75" customHeight="1">
      <c r="A57" s="3"/>
      <c r="B57" s="33">
        <v>40263</v>
      </c>
      <c r="C57" s="3" t="s">
        <v>1087</v>
      </c>
      <c r="D57" s="3" t="s">
        <v>1472</v>
      </c>
      <c r="E57" s="31">
        <v>10</v>
      </c>
    </row>
    <row r="58" spans="1:5" s="13" customFormat="1" ht="12.75" customHeight="1">
      <c r="A58" s="2"/>
      <c r="B58" s="32">
        <v>40263</v>
      </c>
      <c r="C58" s="2" t="s">
        <v>1087</v>
      </c>
      <c r="D58" s="2" t="s">
        <v>1472</v>
      </c>
      <c r="E58" s="30">
        <v>400</v>
      </c>
    </row>
    <row r="59" spans="1:5" s="13" customFormat="1" ht="12.75" customHeight="1">
      <c r="A59" s="3"/>
      <c r="B59" s="33">
        <v>40263</v>
      </c>
      <c r="C59" s="3" t="s">
        <v>1087</v>
      </c>
      <c r="D59" s="3" t="s">
        <v>1473</v>
      </c>
      <c r="E59" s="31">
        <v>20</v>
      </c>
    </row>
    <row r="60" spans="1:5" s="13" customFormat="1" ht="12.75" customHeight="1">
      <c r="A60" s="2"/>
      <c r="B60" s="32">
        <v>40253</v>
      </c>
      <c r="C60" s="2" t="s">
        <v>1087</v>
      </c>
      <c r="D60" s="2" t="s">
        <v>1148</v>
      </c>
      <c r="E60" s="30">
        <v>80</v>
      </c>
    </row>
    <row r="61" spans="1:5" s="13" customFormat="1" ht="12.75" customHeight="1">
      <c r="A61" s="3"/>
      <c r="B61" s="33">
        <v>40253</v>
      </c>
      <c r="C61" s="3" t="s">
        <v>1087</v>
      </c>
      <c r="D61" s="3" t="s">
        <v>1148</v>
      </c>
      <c r="E61" s="31">
        <v>80</v>
      </c>
    </row>
    <row r="62" spans="1:5" s="13" customFormat="1" ht="12.75" customHeight="1">
      <c r="A62" s="2"/>
      <c r="B62" s="32">
        <v>40246</v>
      </c>
      <c r="C62" s="2" t="s">
        <v>1087</v>
      </c>
      <c r="D62" s="2" t="s">
        <v>1474</v>
      </c>
      <c r="E62" s="30">
        <v>10</v>
      </c>
    </row>
    <row r="63" spans="1:5" s="13" customFormat="1" ht="12.75" customHeight="1">
      <c r="A63" s="3"/>
      <c r="B63" s="33">
        <v>40246</v>
      </c>
      <c r="C63" s="3" t="s">
        <v>1087</v>
      </c>
      <c r="D63" s="3" t="s">
        <v>1474</v>
      </c>
      <c r="E63" s="31">
        <v>900</v>
      </c>
    </row>
    <row r="64" spans="1:5" s="13" customFormat="1" ht="12.75" customHeight="1">
      <c r="A64" s="2"/>
      <c r="B64" s="32">
        <v>40235</v>
      </c>
      <c r="C64" s="2" t="s">
        <v>1087</v>
      </c>
      <c r="D64" s="2" t="s">
        <v>1475</v>
      </c>
      <c r="E64" s="30">
        <v>1.5</v>
      </c>
    </row>
    <row r="65" spans="1:5" s="13" customFormat="1" ht="12.75" customHeight="1">
      <c r="A65" s="3"/>
      <c r="B65" s="33">
        <v>40232</v>
      </c>
      <c r="C65" s="3" t="s">
        <v>1087</v>
      </c>
      <c r="D65" s="3" t="s">
        <v>1476</v>
      </c>
      <c r="E65" s="31">
        <v>0.5</v>
      </c>
    </row>
    <row r="66" spans="1:5" s="13" customFormat="1" ht="12.75" customHeight="1">
      <c r="A66" s="2"/>
      <c r="B66" s="32">
        <v>40221</v>
      </c>
      <c r="C66" s="2" t="s">
        <v>1087</v>
      </c>
      <c r="D66" s="2" t="s">
        <v>1477</v>
      </c>
      <c r="E66" s="30">
        <v>0.5</v>
      </c>
    </row>
    <row r="67" spans="1:5" s="13" customFormat="1" ht="12.75" customHeight="1">
      <c r="A67" s="3"/>
      <c r="B67" s="33">
        <v>40217</v>
      </c>
      <c r="C67" s="3" t="s">
        <v>1087</v>
      </c>
      <c r="D67" s="3" t="s">
        <v>1478</v>
      </c>
      <c r="E67" s="31">
        <v>0.5</v>
      </c>
    </row>
    <row r="68" spans="1:5" s="13" customFormat="1" ht="12.75" customHeight="1">
      <c r="A68" s="2"/>
      <c r="B68" s="32">
        <v>40214</v>
      </c>
      <c r="C68" s="2" t="s">
        <v>1087</v>
      </c>
      <c r="D68" s="2" t="s">
        <v>1479</v>
      </c>
      <c r="E68" s="30">
        <v>1</v>
      </c>
    </row>
    <row r="69" spans="1:5" s="13" customFormat="1" ht="12.75" customHeight="1">
      <c r="A69" s="3"/>
      <c r="B69" s="33">
        <v>40205</v>
      </c>
      <c r="C69" s="3" t="s">
        <v>1087</v>
      </c>
      <c r="D69" s="3" t="s">
        <v>1468</v>
      </c>
      <c r="E69" s="31">
        <v>0.5</v>
      </c>
    </row>
    <row r="70" spans="1:5" s="13" customFormat="1" ht="12.75" customHeight="1">
      <c r="A70" s="2"/>
      <c r="B70" s="32">
        <v>40200</v>
      </c>
      <c r="C70" s="2" t="s">
        <v>1087</v>
      </c>
      <c r="D70" s="2" t="s">
        <v>1480</v>
      </c>
      <c r="E70" s="30">
        <v>0.5</v>
      </c>
    </row>
    <row r="71" spans="1:5" s="13" customFormat="1" ht="12.75" customHeight="1">
      <c r="A71" s="3"/>
      <c r="B71" s="33">
        <v>40193</v>
      </c>
      <c r="C71" s="3" t="s">
        <v>1087</v>
      </c>
      <c r="D71" s="3" t="s">
        <v>1481</v>
      </c>
      <c r="E71" s="31">
        <v>500</v>
      </c>
    </row>
    <row r="72" spans="1:5" s="13" customFormat="1" ht="12.75" customHeight="1">
      <c r="A72" s="2"/>
      <c r="B72" s="32">
        <v>40192</v>
      </c>
      <c r="C72" s="2" t="s">
        <v>1087</v>
      </c>
      <c r="D72" s="2" t="s">
        <v>1482</v>
      </c>
      <c r="E72" s="30" t="s">
        <v>1483</v>
      </c>
    </row>
    <row r="73" spans="1:5" s="13" customFormat="1" ht="12.75">
      <c r="A73" s="35"/>
      <c r="B73" s="35"/>
      <c r="C73" s="35"/>
      <c r="D73" s="35" t="s">
        <v>62</v>
      </c>
      <c r="E73" s="34">
        <f>SUM(E46:E72)</f>
        <v>2064.9</v>
      </c>
    </row>
    <row r="74" spans="1:6" s="62" customFormat="1" ht="12.75">
      <c r="A74" s="55"/>
      <c r="B74" s="56"/>
      <c r="C74" s="64"/>
      <c r="D74" s="55"/>
      <c r="E74" s="65"/>
      <c r="F74" s="63"/>
    </row>
    <row r="75" spans="1:5" ht="24.75">
      <c r="A75" s="58" t="s">
        <v>63</v>
      </c>
      <c r="B75" s="59"/>
      <c r="C75" s="59"/>
      <c r="D75" s="60"/>
      <c r="E75" s="60"/>
    </row>
    <row r="76" spans="1:5" s="13" customFormat="1" ht="36" customHeight="1">
      <c r="A76" s="1" t="s">
        <v>282</v>
      </c>
      <c r="B76" s="28" t="s">
        <v>283</v>
      </c>
      <c r="C76" s="28" t="s">
        <v>6</v>
      </c>
      <c r="D76" s="28" t="s">
        <v>7</v>
      </c>
      <c r="E76" s="28" t="s">
        <v>284</v>
      </c>
    </row>
    <row r="77" spans="1:5" s="13" customFormat="1" ht="12.75" customHeight="1">
      <c r="A77" s="2"/>
      <c r="B77" s="32">
        <v>40175</v>
      </c>
      <c r="C77" s="2" t="s">
        <v>1087</v>
      </c>
      <c r="D77" s="2" t="s">
        <v>1389</v>
      </c>
      <c r="E77" s="30">
        <v>18</v>
      </c>
    </row>
    <row r="78" spans="1:5" s="13" customFormat="1" ht="12.75" customHeight="1">
      <c r="A78" s="3"/>
      <c r="B78" s="33">
        <v>40171</v>
      </c>
      <c r="C78" s="3" t="s">
        <v>1087</v>
      </c>
      <c r="D78" s="3" t="s">
        <v>1484</v>
      </c>
      <c r="E78" s="31">
        <v>17.548</v>
      </c>
    </row>
    <row r="79" spans="1:5" s="13" customFormat="1" ht="12.75" customHeight="1">
      <c r="A79" s="2"/>
      <c r="B79" s="32">
        <v>40163</v>
      </c>
      <c r="C79" s="2" t="s">
        <v>1087</v>
      </c>
      <c r="D79" s="2" t="s">
        <v>1485</v>
      </c>
      <c r="E79" s="30">
        <v>20</v>
      </c>
    </row>
    <row r="80" spans="1:5" s="13" customFormat="1" ht="12.75" customHeight="1">
      <c r="A80" s="3"/>
      <c r="B80" s="33">
        <v>40149</v>
      </c>
      <c r="C80" s="3" t="s">
        <v>1087</v>
      </c>
      <c r="D80" s="3" t="s">
        <v>1486</v>
      </c>
      <c r="E80" s="31">
        <v>0.5</v>
      </c>
    </row>
    <row r="81" spans="1:5" s="13" customFormat="1" ht="12.75" customHeight="1">
      <c r="A81" s="2"/>
      <c r="B81" s="32">
        <v>40147</v>
      </c>
      <c r="C81" s="2" t="s">
        <v>1087</v>
      </c>
      <c r="D81" s="2" t="s">
        <v>1487</v>
      </c>
      <c r="E81" s="30">
        <v>0.5</v>
      </c>
    </row>
    <row r="82" spans="1:5" s="13" customFormat="1" ht="12.75" customHeight="1">
      <c r="A82" s="3"/>
      <c r="B82" s="33">
        <v>40136</v>
      </c>
      <c r="C82" s="3" t="s">
        <v>1087</v>
      </c>
      <c r="D82" s="3" t="s">
        <v>1488</v>
      </c>
      <c r="E82" s="31">
        <v>20</v>
      </c>
    </row>
    <row r="83" spans="1:5" s="13" customFormat="1" ht="12.75" customHeight="1">
      <c r="A83" s="2"/>
      <c r="B83" s="32">
        <v>40135</v>
      </c>
      <c r="C83" s="2" t="s">
        <v>1087</v>
      </c>
      <c r="D83" s="2" t="s">
        <v>1489</v>
      </c>
      <c r="E83" s="30">
        <v>1</v>
      </c>
    </row>
    <row r="84" spans="1:5" s="13" customFormat="1" ht="12.75" customHeight="1">
      <c r="A84" s="3"/>
      <c r="B84" s="33">
        <v>40133</v>
      </c>
      <c r="C84" s="3" t="s">
        <v>1087</v>
      </c>
      <c r="D84" s="3" t="s">
        <v>1490</v>
      </c>
      <c r="E84" s="31">
        <v>1</v>
      </c>
    </row>
    <row r="85" spans="1:5" s="13" customFormat="1" ht="12.75" customHeight="1">
      <c r="A85" s="2"/>
      <c r="B85" s="32">
        <v>40127</v>
      </c>
      <c r="C85" s="2" t="s">
        <v>1087</v>
      </c>
      <c r="D85" s="2" t="s">
        <v>1491</v>
      </c>
      <c r="E85" s="30">
        <v>148.13430764</v>
      </c>
    </row>
    <row r="86" spans="1:5" s="13" customFormat="1" ht="12.75" customHeight="1">
      <c r="A86" s="3"/>
      <c r="B86" s="33">
        <v>40126</v>
      </c>
      <c r="C86" s="3" t="s">
        <v>1087</v>
      </c>
      <c r="D86" s="3" t="s">
        <v>1492</v>
      </c>
      <c r="E86" s="31">
        <v>0.5</v>
      </c>
    </row>
    <row r="87" spans="1:5" s="13" customFormat="1" ht="12.75" customHeight="1">
      <c r="A87" s="2"/>
      <c r="B87" s="32">
        <v>40078</v>
      </c>
      <c r="C87" s="2" t="s">
        <v>1087</v>
      </c>
      <c r="D87" s="2" t="s">
        <v>1493</v>
      </c>
      <c r="E87" s="30" t="s">
        <v>1483</v>
      </c>
    </row>
    <row r="88" spans="1:5" s="13" customFormat="1" ht="12.75" customHeight="1">
      <c r="A88" s="3"/>
      <c r="B88" s="33">
        <v>40057</v>
      </c>
      <c r="C88" s="3" t="s">
        <v>1087</v>
      </c>
      <c r="D88" s="3" t="s">
        <v>1494</v>
      </c>
      <c r="E88" s="31" t="s">
        <v>1483</v>
      </c>
    </row>
    <row r="89" spans="1:5" s="13" customFormat="1" ht="12.75" customHeight="1">
      <c r="A89" s="2"/>
      <c r="B89" s="32">
        <v>40049</v>
      </c>
      <c r="C89" s="2" t="s">
        <v>1087</v>
      </c>
      <c r="D89" s="2" t="s">
        <v>1495</v>
      </c>
      <c r="E89" s="30">
        <v>2</v>
      </c>
    </row>
    <row r="90" spans="1:5" s="13" customFormat="1" ht="12.75" customHeight="1">
      <c r="A90" s="3"/>
      <c r="B90" s="33">
        <v>40042</v>
      </c>
      <c r="C90" s="3" t="s">
        <v>1087</v>
      </c>
      <c r="D90" s="3" t="s">
        <v>1496</v>
      </c>
      <c r="E90" s="31">
        <v>1</v>
      </c>
    </row>
    <row r="91" spans="1:5" s="13" customFormat="1" ht="12.75" customHeight="1">
      <c r="A91" s="2"/>
      <c r="B91" s="32">
        <v>40030</v>
      </c>
      <c r="C91" s="2" t="s">
        <v>1087</v>
      </c>
      <c r="D91" s="2" t="s">
        <v>1497</v>
      </c>
      <c r="E91" s="30">
        <v>0.5</v>
      </c>
    </row>
    <row r="92" spans="1:5" s="13" customFormat="1" ht="12.75" customHeight="1">
      <c r="A92" s="3"/>
      <c r="B92" s="33">
        <v>39986</v>
      </c>
      <c r="C92" s="3" t="s">
        <v>1087</v>
      </c>
      <c r="D92" s="3" t="s">
        <v>1498</v>
      </c>
      <c r="E92" s="31">
        <v>1</v>
      </c>
    </row>
    <row r="93" spans="1:5" s="13" customFormat="1" ht="12.75" customHeight="1">
      <c r="A93" s="2"/>
      <c r="B93" s="32">
        <v>39962</v>
      </c>
      <c r="C93" s="2" t="s">
        <v>1087</v>
      </c>
      <c r="D93" s="2" t="s">
        <v>1491</v>
      </c>
      <c r="E93" s="30">
        <v>152.054</v>
      </c>
    </row>
    <row r="94" spans="1:5" s="13" customFormat="1" ht="12.75" customHeight="1">
      <c r="A94" s="3"/>
      <c r="B94" s="33">
        <v>39960</v>
      </c>
      <c r="C94" s="3" t="s">
        <v>1087</v>
      </c>
      <c r="D94" s="3" t="s">
        <v>1499</v>
      </c>
      <c r="E94" s="31">
        <v>0.5</v>
      </c>
    </row>
    <row r="95" spans="1:5" s="13" customFormat="1" ht="12.75" customHeight="1">
      <c r="A95" s="2"/>
      <c r="B95" s="32">
        <v>39960</v>
      </c>
      <c r="C95" s="2" t="s">
        <v>1087</v>
      </c>
      <c r="D95" s="2" t="s">
        <v>1475</v>
      </c>
      <c r="E95" s="30">
        <v>0.5</v>
      </c>
    </row>
    <row r="96" spans="1:5" s="13" customFormat="1" ht="12.75" customHeight="1">
      <c r="A96" s="3"/>
      <c r="B96" s="33">
        <v>39946</v>
      </c>
      <c r="C96" s="3" t="s">
        <v>1087</v>
      </c>
      <c r="D96" s="3" t="s">
        <v>1500</v>
      </c>
      <c r="E96" s="31">
        <v>0.5</v>
      </c>
    </row>
    <row r="97" spans="1:5" s="13" customFormat="1" ht="12.75" customHeight="1">
      <c r="A97" s="2"/>
      <c r="B97" s="32">
        <v>39939</v>
      </c>
      <c r="C97" s="2" t="s">
        <v>1087</v>
      </c>
      <c r="D97" s="2" t="s">
        <v>1501</v>
      </c>
      <c r="E97" s="30">
        <v>0.5</v>
      </c>
    </row>
    <row r="98" spans="1:5" s="13" customFormat="1" ht="12.75" customHeight="1">
      <c r="A98" s="3"/>
      <c r="B98" s="33">
        <v>39931</v>
      </c>
      <c r="C98" s="3" t="s">
        <v>1087</v>
      </c>
      <c r="D98" s="3" t="s">
        <v>1502</v>
      </c>
      <c r="E98" s="31">
        <v>3.5</v>
      </c>
    </row>
    <row r="99" spans="1:5" s="13" customFormat="1" ht="12.75" customHeight="1">
      <c r="A99" s="2"/>
      <c r="B99" s="32">
        <v>39930</v>
      </c>
      <c r="C99" s="2" t="s">
        <v>1087</v>
      </c>
      <c r="D99" s="2" t="s">
        <v>1389</v>
      </c>
      <c r="E99" s="30">
        <v>4.5</v>
      </c>
    </row>
    <row r="100" spans="1:5" s="13" customFormat="1" ht="12.75" customHeight="1">
      <c r="A100" s="3"/>
      <c r="B100" s="33">
        <v>39920</v>
      </c>
      <c r="C100" s="3" t="s">
        <v>1087</v>
      </c>
      <c r="D100" s="3" t="s">
        <v>1503</v>
      </c>
      <c r="E100" s="31">
        <v>300</v>
      </c>
    </row>
    <row r="101" spans="1:5" s="13" customFormat="1" ht="12.75" customHeight="1">
      <c r="A101" s="2"/>
      <c r="B101" s="32">
        <v>39918</v>
      </c>
      <c r="C101" s="2" t="s">
        <v>1087</v>
      </c>
      <c r="D101" s="2" t="s">
        <v>1504</v>
      </c>
      <c r="E101" s="30" t="s">
        <v>1483</v>
      </c>
    </row>
    <row r="102" spans="1:5" s="13" customFormat="1" ht="12.75" customHeight="1">
      <c r="A102" s="3"/>
      <c r="B102" s="33">
        <v>39903</v>
      </c>
      <c r="C102" s="3" t="s">
        <v>1087</v>
      </c>
      <c r="D102" s="3" t="s">
        <v>1505</v>
      </c>
      <c r="E102" s="31">
        <v>500</v>
      </c>
    </row>
    <row r="103" spans="1:5" s="13" customFormat="1" ht="12.75" customHeight="1">
      <c r="A103" s="2"/>
      <c r="B103" s="32">
        <v>39890</v>
      </c>
      <c r="C103" s="2" t="s">
        <v>1087</v>
      </c>
      <c r="D103" s="2" t="s">
        <v>1506</v>
      </c>
      <c r="E103" s="30">
        <v>5</v>
      </c>
    </row>
    <row r="104" spans="1:5" s="13" customFormat="1" ht="12.75" customHeight="1">
      <c r="A104" s="3"/>
      <c r="B104" s="33">
        <v>39874</v>
      </c>
      <c r="C104" s="3" t="s">
        <v>1087</v>
      </c>
      <c r="D104" s="3" t="s">
        <v>1495</v>
      </c>
      <c r="E104" s="31">
        <v>0.5</v>
      </c>
    </row>
    <row r="105" spans="1:5" s="13" customFormat="1" ht="12.75" customHeight="1">
      <c r="A105" s="2"/>
      <c r="B105" s="32">
        <v>39864</v>
      </c>
      <c r="C105" s="2" t="s">
        <v>1087</v>
      </c>
      <c r="D105" s="2" t="s">
        <v>1507</v>
      </c>
      <c r="E105" s="30">
        <v>0.6</v>
      </c>
    </row>
    <row r="106" spans="1:5" s="13" customFormat="1" ht="12.75" customHeight="1">
      <c r="A106" s="3"/>
      <c r="B106" s="33">
        <v>39860</v>
      </c>
      <c r="C106" s="3" t="s">
        <v>1087</v>
      </c>
      <c r="D106" s="3" t="s">
        <v>1508</v>
      </c>
      <c r="E106" s="31">
        <v>0.5</v>
      </c>
    </row>
    <row r="107" spans="1:5" s="13" customFormat="1" ht="12.75" customHeight="1">
      <c r="A107" s="2"/>
      <c r="B107" s="32">
        <v>39854</v>
      </c>
      <c r="C107" s="2" t="s">
        <v>1087</v>
      </c>
      <c r="D107" s="2" t="s">
        <v>1509</v>
      </c>
      <c r="E107" s="30">
        <v>0.5</v>
      </c>
    </row>
    <row r="108" spans="1:5" s="13" customFormat="1" ht="12.75" customHeight="1">
      <c r="A108" s="3"/>
      <c r="B108" s="33">
        <v>39854</v>
      </c>
      <c r="C108" s="3" t="s">
        <v>1087</v>
      </c>
      <c r="D108" s="3" t="s">
        <v>1510</v>
      </c>
      <c r="E108" s="31">
        <v>0.5</v>
      </c>
    </row>
    <row r="109" spans="1:5" s="13" customFormat="1" ht="12.75" customHeight="1">
      <c r="A109" s="2"/>
      <c r="B109" s="32">
        <v>39846</v>
      </c>
      <c r="C109" s="2" t="s">
        <v>1087</v>
      </c>
      <c r="D109" s="2" t="s">
        <v>1511</v>
      </c>
      <c r="E109" s="30">
        <v>20</v>
      </c>
    </row>
    <row r="110" spans="1:5" s="13" customFormat="1" ht="12.75">
      <c r="A110" s="35"/>
      <c r="B110" s="35"/>
      <c r="C110" s="35"/>
      <c r="D110" s="35" t="s">
        <v>111</v>
      </c>
      <c r="E110" s="34">
        <f>SUM(E77:E109)</f>
        <v>1221.3363076399999</v>
      </c>
    </row>
    <row r="111" spans="1:5" ht="12.75">
      <c r="A111" s="55"/>
      <c r="B111" s="56"/>
      <c r="C111" s="64"/>
      <c r="D111" s="55"/>
      <c r="E111" s="65"/>
    </row>
    <row r="112" spans="1:5" ht="24.75">
      <c r="A112" s="58" t="s">
        <v>112</v>
      </c>
      <c r="B112" s="59"/>
      <c r="C112" s="59"/>
      <c r="D112" s="60"/>
      <c r="E112" s="60"/>
    </row>
    <row r="113" spans="1:5" s="13" customFormat="1" ht="36" customHeight="1">
      <c r="A113" s="1" t="s">
        <v>282</v>
      </c>
      <c r="B113" s="28" t="s">
        <v>283</v>
      </c>
      <c r="C113" s="28" t="s">
        <v>6</v>
      </c>
      <c r="D113" s="28" t="s">
        <v>7</v>
      </c>
      <c r="E113" s="28" t="s">
        <v>284</v>
      </c>
    </row>
    <row r="114" spans="1:5" s="13" customFormat="1" ht="12.75" customHeight="1">
      <c r="A114" s="2"/>
      <c r="B114" s="32">
        <v>39812</v>
      </c>
      <c r="C114" s="2" t="s">
        <v>1087</v>
      </c>
      <c r="D114" s="2" t="s">
        <v>1512</v>
      </c>
      <c r="E114" s="30">
        <v>0.5</v>
      </c>
    </row>
    <row r="115" spans="1:5" s="13" customFormat="1" ht="12.75" customHeight="1">
      <c r="A115" s="3"/>
      <c r="B115" s="33">
        <v>39812</v>
      </c>
      <c r="C115" s="3" t="s">
        <v>1087</v>
      </c>
      <c r="D115" s="3" t="s">
        <v>1513</v>
      </c>
      <c r="E115" s="31">
        <v>1</v>
      </c>
    </row>
    <row r="116" spans="1:5" s="13" customFormat="1" ht="12.75" customHeight="1">
      <c r="A116" s="2"/>
      <c r="B116" s="32">
        <v>39805</v>
      </c>
      <c r="C116" s="2" t="s">
        <v>1087</v>
      </c>
      <c r="D116" s="2" t="s">
        <v>1514</v>
      </c>
      <c r="E116" s="30">
        <v>1</v>
      </c>
    </row>
    <row r="117" spans="1:5" s="13" customFormat="1" ht="12.75" customHeight="1">
      <c r="A117" s="3"/>
      <c r="B117" s="33">
        <v>39776</v>
      </c>
      <c r="C117" s="3" t="s">
        <v>1087</v>
      </c>
      <c r="D117" s="3" t="s">
        <v>1515</v>
      </c>
      <c r="E117" s="31">
        <v>1</v>
      </c>
    </row>
    <row r="118" spans="1:5" s="13" customFormat="1" ht="12.75" customHeight="1">
      <c r="A118" s="2"/>
      <c r="B118" s="32">
        <v>39776</v>
      </c>
      <c r="C118" s="2" t="s">
        <v>1087</v>
      </c>
      <c r="D118" s="2" t="s">
        <v>1516</v>
      </c>
      <c r="E118" s="30">
        <v>1</v>
      </c>
    </row>
    <row r="119" spans="1:5" s="13" customFormat="1" ht="12.75" customHeight="1">
      <c r="A119" s="3"/>
      <c r="B119" s="33">
        <v>39776</v>
      </c>
      <c r="C119" s="3" t="s">
        <v>1087</v>
      </c>
      <c r="D119" s="3" t="s">
        <v>1517</v>
      </c>
      <c r="E119" s="31">
        <v>1</v>
      </c>
    </row>
    <row r="120" spans="1:5" s="13" customFormat="1" ht="12.75" customHeight="1">
      <c r="A120" s="2"/>
      <c r="B120" s="32">
        <v>39776</v>
      </c>
      <c r="C120" s="2" t="s">
        <v>1087</v>
      </c>
      <c r="D120" s="2" t="s">
        <v>1518</v>
      </c>
      <c r="E120" s="30">
        <v>1</v>
      </c>
    </row>
    <row r="121" spans="1:5" s="13" customFormat="1" ht="12.75" customHeight="1">
      <c r="A121" s="3"/>
      <c r="B121" s="33">
        <v>39776</v>
      </c>
      <c r="C121" s="3" t="s">
        <v>1087</v>
      </c>
      <c r="D121" s="3" t="s">
        <v>1519</v>
      </c>
      <c r="E121" s="31">
        <v>1</v>
      </c>
    </row>
    <row r="122" spans="1:5" s="13" customFormat="1" ht="12.75" customHeight="1">
      <c r="A122" s="2"/>
      <c r="B122" s="32">
        <v>39776</v>
      </c>
      <c r="C122" s="2" t="s">
        <v>1087</v>
      </c>
      <c r="D122" s="2" t="s">
        <v>1520</v>
      </c>
      <c r="E122" s="30">
        <v>100</v>
      </c>
    </row>
    <row r="123" spans="1:5" s="13" customFormat="1" ht="12.75" customHeight="1">
      <c r="A123" s="3"/>
      <c r="B123" s="33">
        <v>39770</v>
      </c>
      <c r="C123" s="3" t="s">
        <v>1087</v>
      </c>
      <c r="D123" s="3" t="s">
        <v>1521</v>
      </c>
      <c r="E123" s="31">
        <v>300</v>
      </c>
    </row>
    <row r="124" spans="1:5" s="13" customFormat="1" ht="12.75" customHeight="1">
      <c r="A124" s="2"/>
      <c r="B124" s="32">
        <v>39763</v>
      </c>
      <c r="C124" s="2" t="s">
        <v>1087</v>
      </c>
      <c r="D124" s="2" t="s">
        <v>1522</v>
      </c>
      <c r="E124" s="30" t="s">
        <v>1483</v>
      </c>
    </row>
    <row r="125" spans="1:5" s="13" customFormat="1" ht="12.75" customHeight="1">
      <c r="A125" s="3"/>
      <c r="B125" s="33">
        <v>39752</v>
      </c>
      <c r="C125" s="3" t="s">
        <v>1087</v>
      </c>
      <c r="D125" s="3" t="s">
        <v>1523</v>
      </c>
      <c r="E125" s="31">
        <v>5</v>
      </c>
    </row>
    <row r="126" spans="1:5" s="13" customFormat="1" ht="12.75" customHeight="1">
      <c r="A126" s="2"/>
      <c r="B126" s="32">
        <v>39751</v>
      </c>
      <c r="C126" s="2" t="s">
        <v>1087</v>
      </c>
      <c r="D126" s="2" t="s">
        <v>1524</v>
      </c>
      <c r="E126" s="30">
        <v>1</v>
      </c>
    </row>
    <row r="127" spans="1:5" s="13" customFormat="1" ht="12.75" customHeight="1">
      <c r="A127" s="3"/>
      <c r="B127" s="33">
        <v>39751</v>
      </c>
      <c r="C127" s="3" t="s">
        <v>1087</v>
      </c>
      <c r="D127" s="3" t="s">
        <v>1525</v>
      </c>
      <c r="E127" s="31">
        <v>1</v>
      </c>
    </row>
    <row r="128" spans="1:5" s="13" customFormat="1" ht="12.75" customHeight="1">
      <c r="A128" s="2"/>
      <c r="B128" s="32">
        <v>39751</v>
      </c>
      <c r="C128" s="2" t="s">
        <v>1087</v>
      </c>
      <c r="D128" s="2" t="s">
        <v>1526</v>
      </c>
      <c r="E128" s="30">
        <v>1</v>
      </c>
    </row>
    <row r="129" spans="1:5" s="13" customFormat="1" ht="12.75" customHeight="1">
      <c r="A129" s="3"/>
      <c r="B129" s="33">
        <v>39751</v>
      </c>
      <c r="C129" s="3" t="s">
        <v>1087</v>
      </c>
      <c r="D129" s="3" t="s">
        <v>1527</v>
      </c>
      <c r="E129" s="31">
        <v>1</v>
      </c>
    </row>
    <row r="130" spans="1:5" s="13" customFormat="1" ht="12.75" customHeight="1">
      <c r="A130" s="2"/>
      <c r="B130" s="32">
        <v>39751</v>
      </c>
      <c r="C130" s="2" t="s">
        <v>1087</v>
      </c>
      <c r="D130" s="2" t="s">
        <v>1528</v>
      </c>
      <c r="E130" s="30">
        <v>1</v>
      </c>
    </row>
    <row r="131" spans="1:5" s="13" customFormat="1" ht="12.75" customHeight="1">
      <c r="A131" s="3"/>
      <c r="B131" s="33">
        <v>39727</v>
      </c>
      <c r="C131" s="3" t="s">
        <v>1087</v>
      </c>
      <c r="D131" s="3" t="s">
        <v>1529</v>
      </c>
      <c r="E131" s="31">
        <v>1</v>
      </c>
    </row>
    <row r="132" spans="1:5" s="13" customFormat="1" ht="12.75" customHeight="1">
      <c r="A132" s="2"/>
      <c r="B132" s="32">
        <v>39727</v>
      </c>
      <c r="C132" s="2" t="s">
        <v>1087</v>
      </c>
      <c r="D132" s="2" t="s">
        <v>1530</v>
      </c>
      <c r="E132" s="30">
        <v>1</v>
      </c>
    </row>
    <row r="133" spans="1:5" s="13" customFormat="1" ht="12.75" customHeight="1">
      <c r="A133" s="3"/>
      <c r="B133" s="33">
        <v>39727</v>
      </c>
      <c r="C133" s="3" t="s">
        <v>1087</v>
      </c>
      <c r="D133" s="3" t="s">
        <v>1531</v>
      </c>
      <c r="E133" s="31">
        <v>1</v>
      </c>
    </row>
    <row r="134" spans="1:5" s="13" customFormat="1" ht="12.75" customHeight="1">
      <c r="A134" s="2"/>
      <c r="B134" s="32">
        <v>39727</v>
      </c>
      <c r="C134" s="2" t="s">
        <v>1087</v>
      </c>
      <c r="D134" s="2" t="s">
        <v>1532</v>
      </c>
      <c r="E134" s="30">
        <v>1</v>
      </c>
    </row>
    <row r="135" spans="1:5" s="13" customFormat="1" ht="12.75" customHeight="1">
      <c r="A135" s="3"/>
      <c r="B135" s="33">
        <v>39727</v>
      </c>
      <c r="C135" s="3" t="s">
        <v>1087</v>
      </c>
      <c r="D135" s="3" t="s">
        <v>1533</v>
      </c>
      <c r="E135" s="31">
        <v>1</v>
      </c>
    </row>
    <row r="136" spans="1:5" s="13" customFormat="1" ht="12.75" customHeight="1">
      <c r="A136" s="2"/>
      <c r="B136" s="32">
        <v>39727</v>
      </c>
      <c r="C136" s="2" t="s">
        <v>1087</v>
      </c>
      <c r="D136" s="2" t="s">
        <v>1534</v>
      </c>
      <c r="E136" s="30">
        <v>1</v>
      </c>
    </row>
    <row r="137" spans="1:5" s="13" customFormat="1" ht="12.75" customHeight="1">
      <c r="A137" s="3"/>
      <c r="B137" s="33">
        <v>39727</v>
      </c>
      <c r="C137" s="3" t="s">
        <v>1087</v>
      </c>
      <c r="D137" s="3" t="s">
        <v>1535</v>
      </c>
      <c r="E137" s="31">
        <v>1</v>
      </c>
    </row>
    <row r="138" spans="1:5" s="13" customFormat="1" ht="12.75" customHeight="1">
      <c r="A138" s="2"/>
      <c r="B138" s="32">
        <v>39727</v>
      </c>
      <c r="C138" s="2" t="s">
        <v>1087</v>
      </c>
      <c r="D138" s="2" t="s">
        <v>1536</v>
      </c>
      <c r="E138" s="30">
        <v>1</v>
      </c>
    </row>
    <row r="139" spans="1:5" s="13" customFormat="1" ht="12.75" customHeight="1">
      <c r="A139" s="3"/>
      <c r="B139" s="33">
        <v>39727</v>
      </c>
      <c r="C139" s="3" t="s">
        <v>1087</v>
      </c>
      <c r="D139" s="3" t="s">
        <v>1537</v>
      </c>
      <c r="E139" s="31">
        <v>1</v>
      </c>
    </row>
    <row r="140" spans="1:5" s="13" customFormat="1" ht="12.75" customHeight="1">
      <c r="A140" s="2"/>
      <c r="B140" s="32">
        <v>39727</v>
      </c>
      <c r="C140" s="2" t="s">
        <v>1087</v>
      </c>
      <c r="D140" s="2" t="s">
        <v>1538</v>
      </c>
      <c r="E140" s="30">
        <v>1</v>
      </c>
    </row>
    <row r="141" spans="1:5" s="13" customFormat="1" ht="12.75" customHeight="1">
      <c r="A141" s="3"/>
      <c r="B141" s="33">
        <v>39723</v>
      </c>
      <c r="C141" s="3" t="s">
        <v>1087</v>
      </c>
      <c r="D141" s="3" t="s">
        <v>1539</v>
      </c>
      <c r="E141" s="31">
        <v>1</v>
      </c>
    </row>
    <row r="142" spans="1:5" s="13" customFormat="1" ht="12.75" customHeight="1">
      <c r="A142" s="2"/>
      <c r="B142" s="32">
        <v>39722</v>
      </c>
      <c r="C142" s="2" t="s">
        <v>1087</v>
      </c>
      <c r="D142" s="2" t="s">
        <v>1540</v>
      </c>
      <c r="E142" s="30">
        <v>1</v>
      </c>
    </row>
    <row r="143" spans="1:5" s="13" customFormat="1" ht="12.75" customHeight="1">
      <c r="A143" s="3"/>
      <c r="B143" s="33">
        <v>39720</v>
      </c>
      <c r="C143" s="3" t="s">
        <v>1087</v>
      </c>
      <c r="D143" s="3" t="s">
        <v>1541</v>
      </c>
      <c r="E143" s="31">
        <v>200</v>
      </c>
    </row>
    <row r="144" spans="1:5" s="13" customFormat="1" ht="12.75" customHeight="1">
      <c r="A144" s="2"/>
      <c r="B144" s="32">
        <v>39716</v>
      </c>
      <c r="C144" s="2" t="s">
        <v>1087</v>
      </c>
      <c r="D144" s="2" t="s">
        <v>1542</v>
      </c>
      <c r="E144" s="30">
        <v>1</v>
      </c>
    </row>
    <row r="145" spans="1:5" s="13" customFormat="1" ht="12.75" customHeight="1">
      <c r="A145" s="3"/>
      <c r="B145" s="33">
        <v>39716</v>
      </c>
      <c r="C145" s="3" t="s">
        <v>1087</v>
      </c>
      <c r="D145" s="3" t="s">
        <v>1543</v>
      </c>
      <c r="E145" s="31">
        <v>0.3</v>
      </c>
    </row>
    <row r="146" spans="1:5" s="13" customFormat="1" ht="12.75" customHeight="1">
      <c r="A146" s="2"/>
      <c r="B146" s="32">
        <v>39707</v>
      </c>
      <c r="C146" s="2" t="s">
        <v>1087</v>
      </c>
      <c r="D146" s="2" t="s">
        <v>1544</v>
      </c>
      <c r="E146" s="30">
        <v>300</v>
      </c>
    </row>
    <row r="147" spans="1:5" s="13" customFormat="1" ht="12.75" customHeight="1">
      <c r="A147" s="3"/>
      <c r="B147" s="33">
        <v>39694</v>
      </c>
      <c r="C147" s="3" t="s">
        <v>1087</v>
      </c>
      <c r="D147" s="3" t="s">
        <v>1352</v>
      </c>
      <c r="E147" s="31">
        <v>40</v>
      </c>
    </row>
    <row r="148" spans="1:5" s="13" customFormat="1" ht="12.75" customHeight="1">
      <c r="A148" s="2"/>
      <c r="B148" s="32">
        <v>39694</v>
      </c>
      <c r="C148" s="2" t="s">
        <v>1087</v>
      </c>
      <c r="D148" s="2" t="s">
        <v>1443</v>
      </c>
      <c r="E148" s="30">
        <v>25</v>
      </c>
    </row>
    <row r="149" spans="1:5" s="13" customFormat="1" ht="12.75" customHeight="1">
      <c r="A149" s="3"/>
      <c r="B149" s="33">
        <v>39694</v>
      </c>
      <c r="C149" s="3" t="s">
        <v>1087</v>
      </c>
      <c r="D149" s="3" t="s">
        <v>1426</v>
      </c>
      <c r="E149" s="31">
        <v>11</v>
      </c>
    </row>
    <row r="150" spans="1:5" s="13" customFormat="1" ht="12.75" customHeight="1">
      <c r="A150" s="2"/>
      <c r="B150" s="32">
        <v>39694</v>
      </c>
      <c r="C150" s="2" t="s">
        <v>1087</v>
      </c>
      <c r="D150" s="2" t="s">
        <v>1426</v>
      </c>
      <c r="E150" s="30">
        <v>39</v>
      </c>
    </row>
    <row r="151" spans="1:5" s="13" customFormat="1" ht="12.75" customHeight="1">
      <c r="A151" s="3"/>
      <c r="B151" s="33">
        <v>39689</v>
      </c>
      <c r="C151" s="3" t="s">
        <v>1087</v>
      </c>
      <c r="D151" s="3" t="s">
        <v>1545</v>
      </c>
      <c r="E151" s="31">
        <v>500</v>
      </c>
    </row>
    <row r="152" spans="1:5" s="13" customFormat="1" ht="12.75" customHeight="1">
      <c r="A152" s="2"/>
      <c r="B152" s="32">
        <v>39685</v>
      </c>
      <c r="C152" s="2" t="s">
        <v>1087</v>
      </c>
      <c r="D152" s="2" t="s">
        <v>1546</v>
      </c>
      <c r="E152" s="30">
        <v>137.115132</v>
      </c>
    </row>
    <row r="153" spans="1:5" s="13" customFormat="1" ht="12.75" customHeight="1">
      <c r="A153" s="3"/>
      <c r="B153" s="33">
        <v>39685</v>
      </c>
      <c r="C153" s="3" t="s">
        <v>1087</v>
      </c>
      <c r="D153" s="3" t="s">
        <v>1546</v>
      </c>
      <c r="E153" s="31">
        <v>104.93505</v>
      </c>
    </row>
    <row r="154" spans="1:5" s="13" customFormat="1" ht="12.75" customHeight="1">
      <c r="A154" s="2"/>
      <c r="B154" s="32">
        <v>39685</v>
      </c>
      <c r="C154" s="2" t="s">
        <v>1087</v>
      </c>
      <c r="D154" s="2" t="s">
        <v>1547</v>
      </c>
      <c r="E154" s="30">
        <v>1</v>
      </c>
    </row>
    <row r="155" spans="1:5" s="13" customFormat="1" ht="12.75" customHeight="1">
      <c r="A155" s="3"/>
      <c r="B155" s="33">
        <v>39651</v>
      </c>
      <c r="C155" s="3" t="s">
        <v>1087</v>
      </c>
      <c r="D155" s="3" t="s">
        <v>1548</v>
      </c>
      <c r="E155" s="31">
        <v>0.5</v>
      </c>
    </row>
    <row r="156" spans="1:5" s="13" customFormat="1" ht="12.75" customHeight="1">
      <c r="A156" s="2"/>
      <c r="B156" s="32">
        <v>39630</v>
      </c>
      <c r="C156" s="2" t="s">
        <v>1087</v>
      </c>
      <c r="D156" s="2" t="s">
        <v>1549</v>
      </c>
      <c r="E156" s="30">
        <v>20</v>
      </c>
    </row>
    <row r="157" spans="1:5" s="13" customFormat="1" ht="12.75" customHeight="1">
      <c r="A157" s="3"/>
      <c r="B157" s="33">
        <v>39626</v>
      </c>
      <c r="C157" s="3" t="s">
        <v>1087</v>
      </c>
      <c r="D157" s="3" t="s">
        <v>1550</v>
      </c>
      <c r="E157" s="31">
        <v>50</v>
      </c>
    </row>
    <row r="158" spans="1:5" s="13" customFormat="1" ht="12.75" customHeight="1">
      <c r="A158" s="2"/>
      <c r="B158" s="32">
        <v>39626</v>
      </c>
      <c r="C158" s="2" t="s">
        <v>1087</v>
      </c>
      <c r="D158" s="2" t="s">
        <v>1551</v>
      </c>
      <c r="E158" s="30">
        <v>0.5</v>
      </c>
    </row>
    <row r="159" spans="1:5" s="13" customFormat="1" ht="12.75" customHeight="1">
      <c r="A159" s="3"/>
      <c r="B159" s="33">
        <v>39624</v>
      </c>
      <c r="C159" s="3" t="s">
        <v>1087</v>
      </c>
      <c r="D159" s="3" t="s">
        <v>1552</v>
      </c>
      <c r="E159" s="31">
        <v>2</v>
      </c>
    </row>
    <row r="160" spans="1:5" s="13" customFormat="1" ht="12.75" customHeight="1">
      <c r="A160" s="2"/>
      <c r="B160" s="32">
        <v>39622</v>
      </c>
      <c r="C160" s="2" t="s">
        <v>1087</v>
      </c>
      <c r="D160" s="2" t="s">
        <v>1553</v>
      </c>
      <c r="E160" s="30">
        <v>1</v>
      </c>
    </row>
    <row r="161" spans="1:5" s="13" customFormat="1" ht="12.75" customHeight="1">
      <c r="A161" s="3"/>
      <c r="B161" s="33">
        <v>39609</v>
      </c>
      <c r="C161" s="3" t="s">
        <v>1087</v>
      </c>
      <c r="D161" s="3" t="s">
        <v>1554</v>
      </c>
      <c r="E161" s="31">
        <v>0.5</v>
      </c>
    </row>
    <row r="162" spans="1:5" s="13" customFormat="1" ht="12.75" customHeight="1">
      <c r="A162" s="2"/>
      <c r="B162" s="32">
        <v>39595</v>
      </c>
      <c r="C162" s="2" t="s">
        <v>1087</v>
      </c>
      <c r="D162" s="2" t="s">
        <v>1555</v>
      </c>
      <c r="E162" s="30">
        <v>51.6406745</v>
      </c>
    </row>
    <row r="163" spans="1:5" s="13" customFormat="1" ht="12.75" customHeight="1">
      <c r="A163" s="3"/>
      <c r="B163" s="33">
        <v>39582</v>
      </c>
      <c r="C163" s="3" t="s">
        <v>1087</v>
      </c>
      <c r="D163" s="3" t="s">
        <v>1148</v>
      </c>
      <c r="E163" s="31">
        <v>5</v>
      </c>
    </row>
    <row r="164" spans="1:5" s="13" customFormat="1" ht="12.75" customHeight="1">
      <c r="A164" s="2"/>
      <c r="B164" s="32">
        <v>39577</v>
      </c>
      <c r="C164" s="2" t="s">
        <v>1087</v>
      </c>
      <c r="D164" s="2" t="s">
        <v>1556</v>
      </c>
      <c r="E164" s="30">
        <v>2.04</v>
      </c>
    </row>
    <row r="165" spans="1:5" s="13" customFormat="1" ht="12.75" customHeight="1">
      <c r="A165" s="3"/>
      <c r="B165" s="33">
        <v>39576</v>
      </c>
      <c r="C165" s="3" t="s">
        <v>1087</v>
      </c>
      <c r="D165" s="3" t="s">
        <v>1557</v>
      </c>
      <c r="E165" s="31">
        <v>0.6</v>
      </c>
    </row>
    <row r="166" spans="1:5" s="13" customFormat="1" ht="12.75" customHeight="1">
      <c r="A166" s="2"/>
      <c r="B166" s="32">
        <v>39575</v>
      </c>
      <c r="C166" s="2" t="s">
        <v>1087</v>
      </c>
      <c r="D166" s="2" t="s">
        <v>1558</v>
      </c>
      <c r="E166" s="30">
        <v>6</v>
      </c>
    </row>
    <row r="167" spans="1:5" s="13" customFormat="1" ht="12.75" customHeight="1">
      <c r="A167" s="3"/>
      <c r="B167" s="33">
        <v>39575</v>
      </c>
      <c r="C167" s="3" t="s">
        <v>1087</v>
      </c>
      <c r="D167" s="3" t="s">
        <v>1558</v>
      </c>
      <c r="E167" s="31">
        <v>18</v>
      </c>
    </row>
    <row r="168" spans="1:5" s="13" customFormat="1" ht="12.75" customHeight="1">
      <c r="A168" s="2"/>
      <c r="B168" s="32">
        <v>39563</v>
      </c>
      <c r="C168" s="2" t="s">
        <v>1087</v>
      </c>
      <c r="D168" s="2" t="s">
        <v>1559</v>
      </c>
      <c r="E168" s="30">
        <v>100</v>
      </c>
    </row>
    <row r="169" spans="1:5" s="13" customFormat="1" ht="12.75" customHeight="1">
      <c r="A169" s="3"/>
      <c r="B169" s="33">
        <v>39560</v>
      </c>
      <c r="C169" s="3" t="s">
        <v>1087</v>
      </c>
      <c r="D169" s="3" t="s">
        <v>1560</v>
      </c>
      <c r="E169" s="31">
        <v>100.0170375</v>
      </c>
    </row>
    <row r="170" spans="1:5" s="13" customFormat="1" ht="12.75" customHeight="1">
      <c r="A170" s="2"/>
      <c r="B170" s="32">
        <v>39539</v>
      </c>
      <c r="C170" s="2" t="s">
        <v>1087</v>
      </c>
      <c r="D170" s="2" t="s">
        <v>1561</v>
      </c>
      <c r="E170" s="30">
        <v>3.5</v>
      </c>
    </row>
    <row r="171" spans="1:5" s="13" customFormat="1" ht="12.75" customHeight="1">
      <c r="A171" s="3"/>
      <c r="B171" s="33">
        <v>39539</v>
      </c>
      <c r="C171" s="3" t="s">
        <v>1087</v>
      </c>
      <c r="D171" s="3" t="s">
        <v>1561</v>
      </c>
      <c r="E171" s="31">
        <v>0.5</v>
      </c>
    </row>
    <row r="172" spans="1:5" s="13" customFormat="1" ht="12.75" customHeight="1">
      <c r="A172" s="2"/>
      <c r="B172" s="32">
        <v>39534</v>
      </c>
      <c r="C172" s="2" t="s">
        <v>1087</v>
      </c>
      <c r="D172" s="2" t="s">
        <v>1562</v>
      </c>
      <c r="E172" s="30">
        <v>1</v>
      </c>
    </row>
    <row r="173" spans="1:5" s="13" customFormat="1" ht="12.75" customHeight="1">
      <c r="A173" s="3"/>
      <c r="B173" s="33">
        <v>39534</v>
      </c>
      <c r="C173" s="3" t="s">
        <v>1087</v>
      </c>
      <c r="D173" s="3" t="s">
        <v>1563</v>
      </c>
      <c r="E173" s="31">
        <v>1.0362089</v>
      </c>
    </row>
    <row r="174" spans="1:5" s="13" customFormat="1" ht="12.75" customHeight="1">
      <c r="A174" s="2"/>
      <c r="B174" s="32">
        <v>39511</v>
      </c>
      <c r="C174" s="2" t="s">
        <v>1087</v>
      </c>
      <c r="D174" s="2" t="s">
        <v>1148</v>
      </c>
      <c r="E174" s="30">
        <v>1</v>
      </c>
    </row>
    <row r="175" spans="1:5" s="13" customFormat="1" ht="12.75" customHeight="1">
      <c r="A175" s="3"/>
      <c r="B175" s="33">
        <v>39511</v>
      </c>
      <c r="C175" s="3" t="s">
        <v>1087</v>
      </c>
      <c r="D175" s="3" t="s">
        <v>1328</v>
      </c>
      <c r="E175" s="31">
        <v>200</v>
      </c>
    </row>
    <row r="176" spans="1:5" s="13" customFormat="1" ht="12.75" customHeight="1">
      <c r="A176" s="2"/>
      <c r="B176" s="32">
        <v>39497</v>
      </c>
      <c r="C176" s="2" t="s">
        <v>1087</v>
      </c>
      <c r="D176" s="2" t="s">
        <v>1148</v>
      </c>
      <c r="E176" s="30">
        <v>1.7</v>
      </c>
    </row>
    <row r="177" spans="1:5" s="13" customFormat="1" ht="12.75" customHeight="1">
      <c r="A177" s="3"/>
      <c r="B177" s="33">
        <v>39491</v>
      </c>
      <c r="C177" s="3" t="s">
        <v>1087</v>
      </c>
      <c r="D177" s="3" t="s">
        <v>1564</v>
      </c>
      <c r="E177" s="31">
        <v>500</v>
      </c>
    </row>
    <row r="178" spans="1:5" s="13" customFormat="1" ht="12.75" customHeight="1">
      <c r="A178" s="2"/>
      <c r="B178" s="32">
        <v>39486</v>
      </c>
      <c r="C178" s="2" t="s">
        <v>1087</v>
      </c>
      <c r="D178" s="2" t="s">
        <v>1565</v>
      </c>
      <c r="E178" s="30">
        <v>0.3</v>
      </c>
    </row>
    <row r="179" spans="1:5" s="13" customFormat="1" ht="12.75" customHeight="1">
      <c r="A179" s="3"/>
      <c r="B179" s="33">
        <v>39477</v>
      </c>
      <c r="C179" s="3" t="s">
        <v>1087</v>
      </c>
      <c r="D179" s="3" t="s">
        <v>1566</v>
      </c>
      <c r="E179" s="31">
        <v>0.5</v>
      </c>
    </row>
    <row r="180" spans="1:5" s="13" customFormat="1" ht="12.75" customHeight="1">
      <c r="A180" s="2"/>
      <c r="B180" s="32">
        <v>39457</v>
      </c>
      <c r="C180" s="2" t="s">
        <v>1087</v>
      </c>
      <c r="D180" s="2" t="s">
        <v>1567</v>
      </c>
      <c r="E180" s="30" t="s">
        <v>1483</v>
      </c>
    </row>
    <row r="181" spans="1:5" s="13" customFormat="1" ht="12.75" customHeight="1">
      <c r="A181" s="3"/>
      <c r="B181" s="33">
        <v>39450</v>
      </c>
      <c r="C181" s="3" t="s">
        <v>1087</v>
      </c>
      <c r="D181" s="3" t="s">
        <v>1568</v>
      </c>
      <c r="E181" s="31">
        <v>1</v>
      </c>
    </row>
    <row r="182" spans="1:5" s="13" customFormat="1" ht="12.75">
      <c r="A182" s="35"/>
      <c r="B182" s="35"/>
      <c r="C182" s="35"/>
      <c r="D182" s="35" t="s">
        <v>138</v>
      </c>
      <c r="E182" s="34">
        <f>SUM(E114:E181)</f>
        <v>2857.1841028999997</v>
      </c>
    </row>
    <row r="184" spans="1:5" ht="24.75">
      <c r="A184" s="58" t="s">
        <v>139</v>
      </c>
      <c r="B184" s="59"/>
      <c r="C184" s="59"/>
      <c r="D184" s="60"/>
      <c r="E184" s="60"/>
    </row>
    <row r="185" spans="1:5" s="13" customFormat="1" ht="36" customHeight="1">
      <c r="A185" s="1" t="s">
        <v>282</v>
      </c>
      <c r="B185" s="28" t="s">
        <v>283</v>
      </c>
      <c r="C185" s="28" t="s">
        <v>6</v>
      </c>
      <c r="D185" s="28" t="s">
        <v>7</v>
      </c>
      <c r="E185" s="28" t="s">
        <v>284</v>
      </c>
    </row>
    <row r="186" spans="1:5" s="13" customFormat="1" ht="12.75" customHeight="1">
      <c r="A186" s="2"/>
      <c r="B186" s="32">
        <v>39435</v>
      </c>
      <c r="C186" s="2" t="s">
        <v>1087</v>
      </c>
      <c r="D186" s="2" t="s">
        <v>1569</v>
      </c>
      <c r="E186" s="30">
        <v>0.19517116</v>
      </c>
    </row>
    <row r="187" spans="1:5" s="13" customFormat="1" ht="12.75" customHeight="1">
      <c r="A187" s="3"/>
      <c r="B187" s="33">
        <v>39435</v>
      </c>
      <c r="C187" s="3" t="s">
        <v>1087</v>
      </c>
      <c r="D187" s="3" t="s">
        <v>1570</v>
      </c>
      <c r="E187" s="31">
        <v>50</v>
      </c>
    </row>
    <row r="188" spans="1:5" s="13" customFormat="1" ht="12.75" customHeight="1">
      <c r="A188" s="2"/>
      <c r="B188" s="32">
        <v>39435</v>
      </c>
      <c r="C188" s="2" t="s">
        <v>1087</v>
      </c>
      <c r="D188" s="2" t="s">
        <v>1571</v>
      </c>
      <c r="E188" s="30">
        <v>0.5</v>
      </c>
    </row>
    <row r="189" spans="1:5" s="13" customFormat="1" ht="12.75" customHeight="1">
      <c r="A189" s="3"/>
      <c r="B189" s="33">
        <v>39435</v>
      </c>
      <c r="C189" s="3" t="s">
        <v>1087</v>
      </c>
      <c r="D189" s="3" t="s">
        <v>1572</v>
      </c>
      <c r="E189" s="31">
        <v>0.4</v>
      </c>
    </row>
    <row r="190" spans="1:5" s="13" customFormat="1" ht="12.75" customHeight="1">
      <c r="A190" s="2"/>
      <c r="B190" s="32">
        <v>39430</v>
      </c>
      <c r="C190" s="2" t="s">
        <v>1087</v>
      </c>
      <c r="D190" s="2" t="s">
        <v>1573</v>
      </c>
      <c r="E190" s="30">
        <v>25</v>
      </c>
    </row>
    <row r="191" spans="1:5" s="13" customFormat="1" ht="12.75" customHeight="1">
      <c r="A191" s="3"/>
      <c r="B191" s="33">
        <v>39429</v>
      </c>
      <c r="C191" s="3" t="s">
        <v>1087</v>
      </c>
      <c r="D191" s="3" t="s">
        <v>1574</v>
      </c>
      <c r="E191" s="31">
        <v>500</v>
      </c>
    </row>
    <row r="192" spans="1:5" s="13" customFormat="1" ht="12.75" customHeight="1">
      <c r="A192" s="2"/>
      <c r="B192" s="32">
        <v>39426</v>
      </c>
      <c r="C192" s="2" t="s">
        <v>1087</v>
      </c>
      <c r="D192" s="2" t="s">
        <v>1575</v>
      </c>
      <c r="E192" s="30">
        <v>117.7</v>
      </c>
    </row>
    <row r="193" spans="1:5" s="13" customFormat="1" ht="12.75" customHeight="1">
      <c r="A193" s="3"/>
      <c r="B193" s="33">
        <v>39422</v>
      </c>
      <c r="C193" s="3" t="s">
        <v>1087</v>
      </c>
      <c r="D193" s="3" t="s">
        <v>1576</v>
      </c>
      <c r="E193" s="31">
        <v>1</v>
      </c>
    </row>
    <row r="194" spans="1:5" s="13" customFormat="1" ht="12.75" customHeight="1">
      <c r="A194" s="2"/>
      <c r="B194" s="32">
        <v>39422</v>
      </c>
      <c r="C194" s="2" t="s">
        <v>1087</v>
      </c>
      <c r="D194" s="2" t="s">
        <v>1577</v>
      </c>
      <c r="E194" s="30">
        <v>1</v>
      </c>
    </row>
    <row r="195" spans="1:5" s="13" customFormat="1" ht="12.75" customHeight="1">
      <c r="A195" s="3"/>
      <c r="B195" s="33">
        <v>39407</v>
      </c>
      <c r="C195" s="3" t="s">
        <v>1087</v>
      </c>
      <c r="D195" s="3" t="s">
        <v>1578</v>
      </c>
      <c r="E195" s="31">
        <v>60</v>
      </c>
    </row>
    <row r="196" spans="1:5" s="13" customFormat="1" ht="12.75" customHeight="1">
      <c r="A196" s="2"/>
      <c r="B196" s="32">
        <v>39393</v>
      </c>
      <c r="C196" s="2" t="s">
        <v>1087</v>
      </c>
      <c r="D196" s="2" t="s">
        <v>1579</v>
      </c>
      <c r="E196" s="30">
        <v>2</v>
      </c>
    </row>
    <row r="197" spans="1:5" s="13" customFormat="1" ht="12.75" customHeight="1">
      <c r="A197" s="3"/>
      <c r="B197" s="33">
        <v>39393</v>
      </c>
      <c r="C197" s="3" t="s">
        <v>1087</v>
      </c>
      <c r="D197" s="3" t="s">
        <v>1580</v>
      </c>
      <c r="E197" s="31">
        <v>50</v>
      </c>
    </row>
    <row r="198" spans="1:5" s="13" customFormat="1" ht="12.75" customHeight="1">
      <c r="A198" s="2"/>
      <c r="B198" s="32">
        <v>39379</v>
      </c>
      <c r="C198" s="2" t="s">
        <v>1087</v>
      </c>
      <c r="D198" s="2" t="s">
        <v>1581</v>
      </c>
      <c r="E198" s="30">
        <v>150</v>
      </c>
    </row>
    <row r="199" spans="1:5" s="13" customFormat="1" ht="12.75" customHeight="1">
      <c r="A199" s="3"/>
      <c r="B199" s="33">
        <v>39371</v>
      </c>
      <c r="C199" s="3" t="s">
        <v>1087</v>
      </c>
      <c r="D199" s="3" t="s">
        <v>1582</v>
      </c>
      <c r="E199" s="31" t="s">
        <v>1483</v>
      </c>
    </row>
    <row r="200" spans="1:5" s="13" customFormat="1" ht="12.75" customHeight="1">
      <c r="A200" s="2"/>
      <c r="B200" s="32">
        <v>39365</v>
      </c>
      <c r="C200" s="2" t="s">
        <v>1087</v>
      </c>
      <c r="D200" s="2" t="s">
        <v>1583</v>
      </c>
      <c r="E200" s="30">
        <v>200</v>
      </c>
    </row>
    <row r="201" spans="1:5" s="13" customFormat="1" ht="12.75" customHeight="1">
      <c r="A201" s="3"/>
      <c r="B201" s="33">
        <v>39364</v>
      </c>
      <c r="C201" s="3" t="s">
        <v>1087</v>
      </c>
      <c r="D201" s="3" t="s">
        <v>1584</v>
      </c>
      <c r="E201" s="31">
        <v>198</v>
      </c>
    </row>
    <row r="202" spans="1:5" s="13" customFormat="1" ht="12.75" customHeight="1">
      <c r="A202" s="2"/>
      <c r="B202" s="32">
        <v>39363</v>
      </c>
      <c r="C202" s="2" t="s">
        <v>1087</v>
      </c>
      <c r="D202" s="2" t="s">
        <v>1585</v>
      </c>
      <c r="E202" s="30" t="s">
        <v>1483</v>
      </c>
    </row>
    <row r="203" spans="1:5" s="13" customFormat="1" ht="12.75" customHeight="1">
      <c r="A203" s="3"/>
      <c r="B203" s="33">
        <v>39360</v>
      </c>
      <c r="C203" s="3" t="s">
        <v>1087</v>
      </c>
      <c r="D203" s="3" t="s">
        <v>1586</v>
      </c>
      <c r="E203" s="31" t="s">
        <v>1483</v>
      </c>
    </row>
    <row r="204" spans="1:5" s="13" customFormat="1" ht="12.75" customHeight="1">
      <c r="A204" s="2"/>
      <c r="B204" s="32">
        <v>39359</v>
      </c>
      <c r="C204" s="2" t="s">
        <v>1087</v>
      </c>
      <c r="D204" s="2" t="s">
        <v>1587</v>
      </c>
      <c r="E204" s="30" t="s">
        <v>1483</v>
      </c>
    </row>
    <row r="205" spans="1:5" s="13" customFormat="1" ht="12.75" customHeight="1">
      <c r="A205" s="3"/>
      <c r="B205" s="33">
        <v>39359</v>
      </c>
      <c r="C205" s="3" t="s">
        <v>1087</v>
      </c>
      <c r="D205" s="3" t="s">
        <v>1588</v>
      </c>
      <c r="E205" s="31" t="s">
        <v>1483</v>
      </c>
    </row>
    <row r="206" spans="1:5" s="13" customFormat="1" ht="12.75" customHeight="1">
      <c r="A206" s="2"/>
      <c r="B206" s="32">
        <v>39346</v>
      </c>
      <c r="C206" s="2" t="s">
        <v>1087</v>
      </c>
      <c r="D206" s="2" t="s">
        <v>1589</v>
      </c>
      <c r="E206" s="30">
        <v>1</v>
      </c>
    </row>
    <row r="207" spans="1:5" s="13" customFormat="1" ht="12.75" customHeight="1">
      <c r="A207" s="3"/>
      <c r="B207" s="33">
        <v>39346</v>
      </c>
      <c r="C207" s="3" t="s">
        <v>1087</v>
      </c>
      <c r="D207" s="3" t="s">
        <v>1590</v>
      </c>
      <c r="E207" s="31">
        <v>20</v>
      </c>
    </row>
    <row r="208" spans="1:5" s="13" customFormat="1" ht="12.75" customHeight="1">
      <c r="A208" s="2"/>
      <c r="B208" s="32">
        <v>39316</v>
      </c>
      <c r="C208" s="2" t="s">
        <v>1087</v>
      </c>
      <c r="D208" s="2" t="s">
        <v>1493</v>
      </c>
      <c r="E208" s="30">
        <v>50</v>
      </c>
    </row>
    <row r="209" spans="1:5" s="13" customFormat="1" ht="12.75" customHeight="1">
      <c r="A209" s="3"/>
      <c r="B209" s="33">
        <v>39297</v>
      </c>
      <c r="C209" s="3" t="s">
        <v>1087</v>
      </c>
      <c r="D209" s="3" t="s">
        <v>1591</v>
      </c>
      <c r="E209" s="31">
        <v>400</v>
      </c>
    </row>
    <row r="210" spans="1:5" s="13" customFormat="1" ht="12.75" customHeight="1">
      <c r="A210" s="2"/>
      <c r="B210" s="32">
        <v>39297</v>
      </c>
      <c r="C210" s="2" t="s">
        <v>1087</v>
      </c>
      <c r="D210" s="2" t="s">
        <v>1592</v>
      </c>
      <c r="E210" s="30" t="s">
        <v>1483</v>
      </c>
    </row>
    <row r="211" spans="1:5" s="13" customFormat="1" ht="12.75" customHeight="1">
      <c r="A211" s="3"/>
      <c r="B211" s="33">
        <v>39260</v>
      </c>
      <c r="C211" s="3" t="s">
        <v>1087</v>
      </c>
      <c r="D211" s="3" t="s">
        <v>1593</v>
      </c>
      <c r="E211" s="31">
        <v>155</v>
      </c>
    </row>
    <row r="212" spans="1:5" s="13" customFormat="1" ht="12.75" customHeight="1">
      <c r="A212" s="2"/>
      <c r="B212" s="32">
        <v>39213</v>
      </c>
      <c r="C212" s="2" t="s">
        <v>1087</v>
      </c>
      <c r="D212" s="2" t="s">
        <v>1589</v>
      </c>
      <c r="E212" s="30">
        <v>20</v>
      </c>
    </row>
    <row r="213" spans="1:5" s="13" customFormat="1" ht="12.75" customHeight="1">
      <c r="A213" s="3"/>
      <c r="B213" s="33">
        <v>39202</v>
      </c>
      <c r="C213" s="3" t="s">
        <v>1087</v>
      </c>
      <c r="D213" s="3" t="s">
        <v>1125</v>
      </c>
      <c r="E213" s="31">
        <v>5</v>
      </c>
    </row>
    <row r="214" spans="1:5" s="13" customFormat="1" ht="12.75" customHeight="1">
      <c r="A214" s="2"/>
      <c r="B214" s="32">
        <v>39189</v>
      </c>
      <c r="C214" s="2" t="s">
        <v>1087</v>
      </c>
      <c r="D214" s="2" t="s">
        <v>1594</v>
      </c>
      <c r="E214" s="30" t="s">
        <v>1483</v>
      </c>
    </row>
    <row r="215" spans="1:5" s="13" customFormat="1" ht="12.75" customHeight="1">
      <c r="A215" s="3"/>
      <c r="B215" s="33">
        <v>39176</v>
      </c>
      <c r="C215" s="3" t="s">
        <v>1087</v>
      </c>
      <c r="D215" s="3" t="s">
        <v>1595</v>
      </c>
      <c r="E215" s="31">
        <v>30</v>
      </c>
    </row>
    <row r="216" spans="1:5" s="13" customFormat="1" ht="12.75" customHeight="1">
      <c r="A216" s="2"/>
      <c r="B216" s="32">
        <v>39150</v>
      </c>
      <c r="C216" s="2" t="s">
        <v>1087</v>
      </c>
      <c r="D216" s="2" t="s">
        <v>1596</v>
      </c>
      <c r="E216" s="30">
        <v>60</v>
      </c>
    </row>
    <row r="217" spans="1:5" s="13" customFormat="1" ht="12.75" customHeight="1">
      <c r="A217" s="3"/>
      <c r="B217" s="33">
        <v>39118</v>
      </c>
      <c r="C217" s="3" t="s">
        <v>1087</v>
      </c>
      <c r="D217" s="3" t="s">
        <v>1597</v>
      </c>
      <c r="E217" s="31">
        <v>30</v>
      </c>
    </row>
    <row r="218" spans="1:5" s="13" customFormat="1" ht="12.75">
      <c r="A218" s="35"/>
      <c r="B218" s="35"/>
      <c r="C218" s="35"/>
      <c r="D218" s="35" t="s">
        <v>280</v>
      </c>
      <c r="E218" s="34">
        <f>SUM(E186:E217)</f>
        <v>2126.79517116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3" r:id="rId2"/>
  <rowBreaks count="4" manualBreakCount="4">
    <brk id="73" max="255" man="1"/>
    <brk id="132" max="255" man="1"/>
    <brk id="194" max="255" man="1"/>
    <brk id="220" max="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1"/>
  <sheetViews>
    <sheetView showGridLines="0" zoomScaleSheetLayoutView="80" zoomScalePageLayoutView="0" workbookViewId="0" topLeftCell="A1">
      <selection activeCell="A8" sqref="A8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6.00390625" style="0" customWidth="1"/>
    <col min="4" max="4" width="60.140625" style="0" bestFit="1" customWidth="1"/>
    <col min="5" max="5" width="10.57421875" style="0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9" customFormat="1" ht="30.75" customHeight="1">
      <c r="A5" s="4" t="s">
        <v>549</v>
      </c>
      <c r="B5" s="29"/>
      <c r="C5" s="29"/>
      <c r="D5" s="29"/>
      <c r="E5" s="29"/>
    </row>
    <row r="6" spans="1:5" s="69" customFormat="1" ht="17.25" customHeight="1">
      <c r="A6" s="117" t="s">
        <v>2084</v>
      </c>
      <c r="B6" s="117"/>
      <c r="C6" s="117"/>
      <c r="D6" s="117"/>
      <c r="E6" s="117"/>
    </row>
    <row r="7" spans="1:5" s="66" customFormat="1" ht="17.25" customHeight="1">
      <c r="A7" s="116"/>
      <c r="B7" s="116"/>
      <c r="C7" s="116"/>
      <c r="D7" s="116"/>
      <c r="E7" s="116"/>
    </row>
    <row r="8" spans="1:5" s="66" customFormat="1" ht="17.25" customHeight="1">
      <c r="A8" s="113"/>
      <c r="B8" s="113"/>
      <c r="C8" s="113"/>
      <c r="D8" s="113"/>
      <c r="E8" s="113"/>
    </row>
    <row r="9" spans="1:5" ht="24.75">
      <c r="A9" s="58" t="s">
        <v>2378</v>
      </c>
      <c r="B9" s="59"/>
      <c r="C9" s="59"/>
      <c r="D9" s="60"/>
      <c r="E9" s="60"/>
    </row>
    <row r="10" spans="1:5" s="13" customFormat="1" ht="36.75" customHeight="1">
      <c r="A10" s="1" t="s">
        <v>550</v>
      </c>
      <c r="B10" s="28" t="s">
        <v>551</v>
      </c>
      <c r="C10" s="28" t="s">
        <v>6</v>
      </c>
      <c r="D10" s="28" t="s">
        <v>7</v>
      </c>
      <c r="E10" s="28" t="s">
        <v>844</v>
      </c>
    </row>
    <row r="11" spans="1:5" s="13" customFormat="1" ht="12.75" customHeight="1">
      <c r="A11" s="2"/>
      <c r="B11" s="32">
        <v>41569</v>
      </c>
      <c r="C11" s="2" t="s">
        <v>1087</v>
      </c>
      <c r="D11" s="2" t="s">
        <v>2632</v>
      </c>
      <c r="E11" s="30">
        <v>25.2</v>
      </c>
    </row>
    <row r="12" spans="1:5" s="13" customFormat="1" ht="12.75" customHeight="1">
      <c r="A12" s="3"/>
      <c r="B12" s="33">
        <v>41569</v>
      </c>
      <c r="C12" s="3" t="s">
        <v>1087</v>
      </c>
      <c r="D12" s="3" t="s">
        <v>2632</v>
      </c>
      <c r="E12" s="31">
        <v>317.8</v>
      </c>
    </row>
    <row r="13" spans="1:5" s="13" customFormat="1" ht="12.75" customHeight="1">
      <c r="A13" s="2"/>
      <c r="B13" s="32">
        <v>41534</v>
      </c>
      <c r="C13" s="2" t="s">
        <v>1087</v>
      </c>
      <c r="D13" s="2" t="s">
        <v>2723</v>
      </c>
      <c r="E13" s="30">
        <v>400</v>
      </c>
    </row>
    <row r="14" spans="1:5" s="13" customFormat="1" ht="12.75" customHeight="1">
      <c r="A14" s="3"/>
      <c r="B14" s="33">
        <v>41459</v>
      </c>
      <c r="C14" s="3" t="s">
        <v>1087</v>
      </c>
      <c r="D14" s="3" t="s">
        <v>2552</v>
      </c>
      <c r="E14" s="31">
        <v>7</v>
      </c>
    </row>
    <row r="15" spans="1:5" s="13" customFormat="1" ht="12.75" customHeight="1">
      <c r="A15" s="2"/>
      <c r="B15" s="32">
        <v>41449</v>
      </c>
      <c r="C15" s="2" t="s">
        <v>1087</v>
      </c>
      <c r="D15" s="2" t="s">
        <v>1675</v>
      </c>
      <c r="E15" s="30">
        <v>28.4</v>
      </c>
    </row>
    <row r="16" spans="1:5" s="13" customFormat="1" ht="12.75" customHeight="1">
      <c r="A16" s="3"/>
      <c r="B16" s="33">
        <v>41449</v>
      </c>
      <c r="C16" s="3" t="s">
        <v>1087</v>
      </c>
      <c r="D16" s="3" t="s">
        <v>1675</v>
      </c>
      <c r="E16" s="31">
        <v>663.4</v>
      </c>
    </row>
    <row r="17" spans="1:5" s="13" customFormat="1" ht="12.75" customHeight="1">
      <c r="A17" s="2"/>
      <c r="B17" s="32">
        <v>41415</v>
      </c>
      <c r="C17" s="2" t="s">
        <v>1087</v>
      </c>
      <c r="D17" s="2" t="s">
        <v>2496</v>
      </c>
      <c r="E17" s="30">
        <v>100</v>
      </c>
    </row>
    <row r="18" spans="1:5" s="13" customFormat="1" ht="12.75" customHeight="1">
      <c r="A18" s="3"/>
      <c r="B18" s="33">
        <v>41415</v>
      </c>
      <c r="C18" s="3" t="s">
        <v>1087</v>
      </c>
      <c r="D18" s="3" t="s">
        <v>2496</v>
      </c>
      <c r="E18" s="31">
        <v>500</v>
      </c>
    </row>
    <row r="19" spans="1:5" s="13" customFormat="1" ht="12.75" customHeight="1">
      <c r="A19" s="2"/>
      <c r="B19" s="32">
        <v>41347</v>
      </c>
      <c r="C19" s="2" t="s">
        <v>1087</v>
      </c>
      <c r="D19" s="2" t="s">
        <v>2474</v>
      </c>
      <c r="E19" s="30">
        <v>42.616462</v>
      </c>
    </row>
    <row r="20" spans="1:5" s="13" customFormat="1" ht="12.75" customHeight="1">
      <c r="A20" s="3"/>
      <c r="B20" s="33">
        <v>41292</v>
      </c>
      <c r="C20" s="3" t="s">
        <v>1087</v>
      </c>
      <c r="D20" s="3" t="s">
        <v>2388</v>
      </c>
      <c r="E20" s="31">
        <v>108.3</v>
      </c>
    </row>
    <row r="21" spans="1:5" s="13" customFormat="1" ht="12.75">
      <c r="A21" s="35"/>
      <c r="B21" s="35"/>
      <c r="C21" s="35"/>
      <c r="D21" s="35" t="s">
        <v>2382</v>
      </c>
      <c r="E21" s="89">
        <f>SUM(E11:E20)</f>
        <v>2192.7164620000003</v>
      </c>
    </row>
    <row r="22" spans="1:5" s="13" customFormat="1" ht="19.5" customHeight="1">
      <c r="A22" s="20"/>
      <c r="B22" s="18"/>
      <c r="C22" s="17"/>
      <c r="D22" s="17"/>
      <c r="E22" s="19"/>
    </row>
    <row r="23" spans="1:5" ht="24.75">
      <c r="A23" s="58" t="s">
        <v>1986</v>
      </c>
      <c r="B23" s="59"/>
      <c r="C23" s="59"/>
      <c r="D23" s="60"/>
      <c r="E23" s="60"/>
    </row>
    <row r="24" spans="1:5" s="13" customFormat="1" ht="36.75" customHeight="1">
      <c r="A24" s="1" t="s">
        <v>550</v>
      </c>
      <c r="B24" s="28" t="s">
        <v>551</v>
      </c>
      <c r="C24" s="28" t="s">
        <v>6</v>
      </c>
      <c r="D24" s="28" t="s">
        <v>7</v>
      </c>
      <c r="E24" s="28" t="s">
        <v>844</v>
      </c>
    </row>
    <row r="25" spans="1:5" s="13" customFormat="1" ht="12.75" customHeight="1">
      <c r="A25" s="2"/>
      <c r="B25" s="32">
        <v>41270</v>
      </c>
      <c r="C25" s="2" t="s">
        <v>1087</v>
      </c>
      <c r="D25" s="2" t="s">
        <v>2207</v>
      </c>
      <c r="E25" s="30">
        <v>4.25</v>
      </c>
    </row>
    <row r="26" spans="1:5" s="13" customFormat="1" ht="12.75" customHeight="1">
      <c r="A26" s="3"/>
      <c r="B26" s="33">
        <v>41269</v>
      </c>
      <c r="C26" s="3" t="s">
        <v>1087</v>
      </c>
      <c r="D26" s="3" t="s">
        <v>2370</v>
      </c>
      <c r="E26" s="31">
        <v>150</v>
      </c>
    </row>
    <row r="27" spans="1:5" s="13" customFormat="1" ht="12.75" customHeight="1">
      <c r="A27" s="2"/>
      <c r="B27" s="32">
        <v>41261</v>
      </c>
      <c r="C27" s="2" t="s">
        <v>1087</v>
      </c>
      <c r="D27" s="2" t="s">
        <v>2374</v>
      </c>
      <c r="E27" s="30">
        <v>392</v>
      </c>
    </row>
    <row r="28" spans="1:5" s="13" customFormat="1" ht="12.75" customHeight="1">
      <c r="A28" s="3"/>
      <c r="B28" s="33">
        <v>41257</v>
      </c>
      <c r="C28" s="3" t="s">
        <v>1087</v>
      </c>
      <c r="D28" s="3" t="s">
        <v>1183</v>
      </c>
      <c r="E28" s="31">
        <v>250</v>
      </c>
    </row>
    <row r="29" spans="1:5" s="13" customFormat="1" ht="12.75" customHeight="1">
      <c r="A29" s="2"/>
      <c r="B29" s="32">
        <v>41249</v>
      </c>
      <c r="C29" s="2" t="s">
        <v>1087</v>
      </c>
      <c r="D29" s="2" t="s">
        <v>2724</v>
      </c>
      <c r="E29" s="30">
        <v>9.73399994271</v>
      </c>
    </row>
    <row r="30" spans="1:5" s="13" customFormat="1" ht="12.75" customHeight="1">
      <c r="A30" s="3"/>
      <c r="B30" s="33">
        <v>41248</v>
      </c>
      <c r="C30" s="3" t="s">
        <v>1087</v>
      </c>
      <c r="D30" s="3" t="s">
        <v>2724</v>
      </c>
      <c r="E30" s="31">
        <v>57.22499984164</v>
      </c>
    </row>
    <row r="31" spans="1:5" s="13" customFormat="1" ht="12.75" customHeight="1">
      <c r="A31" s="2"/>
      <c r="B31" s="32">
        <v>41242</v>
      </c>
      <c r="C31" s="2" t="s">
        <v>1087</v>
      </c>
      <c r="D31" s="2" t="s">
        <v>2375</v>
      </c>
      <c r="E31" s="30">
        <v>70</v>
      </c>
    </row>
    <row r="32" spans="1:5" s="13" customFormat="1" ht="12.75" customHeight="1">
      <c r="A32" s="3"/>
      <c r="B32" s="33">
        <v>41242</v>
      </c>
      <c r="C32" s="3" t="s">
        <v>1087</v>
      </c>
      <c r="D32" s="3" t="s">
        <v>2375</v>
      </c>
      <c r="E32" s="31">
        <v>180</v>
      </c>
    </row>
    <row r="33" spans="1:5" s="13" customFormat="1" ht="12.75" customHeight="1">
      <c r="A33" s="2"/>
      <c r="B33" s="32">
        <v>41226</v>
      </c>
      <c r="C33" s="2" t="s">
        <v>1087</v>
      </c>
      <c r="D33" s="2" t="s">
        <v>2119</v>
      </c>
      <c r="E33" s="30">
        <v>55.436</v>
      </c>
    </row>
    <row r="34" spans="1:5" s="13" customFormat="1" ht="12.75" customHeight="1">
      <c r="A34" s="3"/>
      <c r="B34" s="33">
        <v>41198</v>
      </c>
      <c r="C34" s="3" t="s">
        <v>1087</v>
      </c>
      <c r="D34" s="3" t="s">
        <v>1318</v>
      </c>
      <c r="E34" s="31">
        <v>17.465</v>
      </c>
    </row>
    <row r="35" spans="1:5" s="13" customFormat="1" ht="12.75" customHeight="1">
      <c r="A35" s="2"/>
      <c r="B35" s="32">
        <v>41192</v>
      </c>
      <c r="C35" s="2" t="s">
        <v>1087</v>
      </c>
      <c r="D35" s="2" t="s">
        <v>2563</v>
      </c>
      <c r="E35" s="30">
        <v>13.09886535</v>
      </c>
    </row>
    <row r="36" spans="1:5" s="13" customFormat="1" ht="12.75" customHeight="1">
      <c r="A36" s="3"/>
      <c r="B36" s="33">
        <v>41186</v>
      </c>
      <c r="C36" s="3" t="s">
        <v>1087</v>
      </c>
      <c r="D36" s="3" t="s">
        <v>2439</v>
      </c>
      <c r="E36" s="31">
        <v>40</v>
      </c>
    </row>
    <row r="37" spans="1:5" s="13" customFormat="1" ht="12.75" customHeight="1">
      <c r="A37" s="2"/>
      <c r="B37" s="32">
        <v>41186</v>
      </c>
      <c r="C37" s="2" t="s">
        <v>1087</v>
      </c>
      <c r="D37" s="2" t="s">
        <v>2439</v>
      </c>
      <c r="E37" s="30">
        <v>2.5</v>
      </c>
    </row>
    <row r="38" spans="1:5" s="13" customFormat="1" ht="12.75" customHeight="1">
      <c r="A38" s="3"/>
      <c r="B38" s="33">
        <v>41186</v>
      </c>
      <c r="C38" s="3" t="s">
        <v>1087</v>
      </c>
      <c r="D38" s="3" t="s">
        <v>2439</v>
      </c>
      <c r="E38" s="31">
        <v>3.75</v>
      </c>
    </row>
    <row r="39" spans="1:5" s="13" customFormat="1" ht="12.75" customHeight="1">
      <c r="A39" s="2"/>
      <c r="B39" s="32">
        <v>41186</v>
      </c>
      <c r="C39" s="2" t="s">
        <v>1087</v>
      </c>
      <c r="D39" s="2" t="s">
        <v>2439</v>
      </c>
      <c r="E39" s="30">
        <v>3.75</v>
      </c>
    </row>
    <row r="40" spans="1:5" s="13" customFormat="1" ht="12.75" customHeight="1">
      <c r="A40" s="3"/>
      <c r="B40" s="33">
        <v>41179</v>
      </c>
      <c r="C40" s="3" t="s">
        <v>1087</v>
      </c>
      <c r="D40" s="3" t="s">
        <v>1600</v>
      </c>
      <c r="E40" s="31">
        <v>16.35340883</v>
      </c>
    </row>
    <row r="41" spans="1:5" s="13" customFormat="1" ht="12.75" customHeight="1">
      <c r="A41" s="2"/>
      <c r="B41" s="32">
        <v>41178</v>
      </c>
      <c r="C41" s="2" t="s">
        <v>1087</v>
      </c>
      <c r="D41" s="2" t="s">
        <v>2083</v>
      </c>
      <c r="E41" s="30">
        <v>2</v>
      </c>
    </row>
    <row r="42" spans="1:5" s="13" customFormat="1" ht="12.75" customHeight="1">
      <c r="A42" s="3"/>
      <c r="B42" s="33">
        <v>41177</v>
      </c>
      <c r="C42" s="3" t="s">
        <v>1087</v>
      </c>
      <c r="D42" s="3" t="s">
        <v>1303</v>
      </c>
      <c r="E42" s="31">
        <v>2</v>
      </c>
    </row>
    <row r="43" spans="1:5" s="13" customFormat="1" ht="12.75" customHeight="1">
      <c r="A43" s="2"/>
      <c r="B43" s="32">
        <v>41152</v>
      </c>
      <c r="C43" s="2" t="s">
        <v>1087</v>
      </c>
      <c r="D43" s="2" t="s">
        <v>2256</v>
      </c>
      <c r="E43" s="30">
        <v>42.280778</v>
      </c>
    </row>
    <row r="44" spans="1:5" s="13" customFormat="1" ht="12.75" customHeight="1">
      <c r="A44" s="3"/>
      <c r="B44" s="33">
        <v>41148</v>
      </c>
      <c r="C44" s="3" t="s">
        <v>1087</v>
      </c>
      <c r="D44" s="3" t="s">
        <v>2165</v>
      </c>
      <c r="E44" s="31">
        <v>1</v>
      </c>
    </row>
    <row r="45" spans="1:5" s="13" customFormat="1" ht="12.75" customHeight="1">
      <c r="A45" s="2"/>
      <c r="B45" s="32">
        <v>41137</v>
      </c>
      <c r="C45" s="2" t="s">
        <v>1087</v>
      </c>
      <c r="D45" s="2" t="s">
        <v>2055</v>
      </c>
      <c r="E45" s="30">
        <v>9.983575795</v>
      </c>
    </row>
    <row r="46" spans="1:5" s="13" customFormat="1" ht="12.75" customHeight="1">
      <c r="A46" s="3"/>
      <c r="B46" s="33">
        <v>41129</v>
      </c>
      <c r="C46" s="3" t="s">
        <v>1087</v>
      </c>
      <c r="D46" s="3" t="s">
        <v>1940</v>
      </c>
      <c r="E46" s="31">
        <v>9.976</v>
      </c>
    </row>
    <row r="47" spans="1:5" s="13" customFormat="1" ht="12.75" customHeight="1">
      <c r="A47" s="2"/>
      <c r="B47" s="32">
        <v>41129</v>
      </c>
      <c r="C47" s="2" t="s">
        <v>1087</v>
      </c>
      <c r="D47" s="2" t="s">
        <v>1940</v>
      </c>
      <c r="E47" s="30">
        <v>99.986226874</v>
      </c>
    </row>
    <row r="48" spans="1:5" s="13" customFormat="1" ht="12.75" customHeight="1">
      <c r="A48" s="3"/>
      <c r="B48" s="33">
        <v>41117</v>
      </c>
      <c r="C48" s="3" t="s">
        <v>1087</v>
      </c>
      <c r="D48" s="3" t="s">
        <v>1352</v>
      </c>
      <c r="E48" s="31">
        <v>3.000000004</v>
      </c>
    </row>
    <row r="49" spans="1:5" s="13" customFormat="1" ht="12.75" customHeight="1">
      <c r="A49" s="2"/>
      <c r="B49" s="32">
        <v>41103</v>
      </c>
      <c r="C49" s="2" t="s">
        <v>1087</v>
      </c>
      <c r="D49" s="2" t="s">
        <v>1872</v>
      </c>
      <c r="E49" s="30">
        <v>500</v>
      </c>
    </row>
    <row r="50" spans="1:5" s="13" customFormat="1" ht="12.75" customHeight="1">
      <c r="A50" s="3"/>
      <c r="B50" s="33">
        <v>41103</v>
      </c>
      <c r="C50" s="3" t="s">
        <v>1087</v>
      </c>
      <c r="D50" s="3" t="s">
        <v>1872</v>
      </c>
      <c r="E50" s="31">
        <v>12.71835488</v>
      </c>
    </row>
    <row r="51" spans="1:5" s="13" customFormat="1" ht="12.75" customHeight="1">
      <c r="A51" s="2"/>
      <c r="B51" s="32">
        <v>41099</v>
      </c>
      <c r="C51" s="2" t="s">
        <v>1087</v>
      </c>
      <c r="D51" s="2" t="s">
        <v>1509</v>
      </c>
      <c r="E51" s="30">
        <v>2</v>
      </c>
    </row>
    <row r="52" spans="1:5" s="13" customFormat="1" ht="12.75" customHeight="1">
      <c r="A52" s="3"/>
      <c r="B52" s="33">
        <v>41099</v>
      </c>
      <c r="C52" s="3" t="s">
        <v>1087</v>
      </c>
      <c r="D52" s="3" t="s">
        <v>1509</v>
      </c>
      <c r="E52" s="31">
        <v>10</v>
      </c>
    </row>
    <row r="53" spans="1:5" s="13" customFormat="1" ht="12.75" customHeight="1">
      <c r="A53" s="2"/>
      <c r="B53" s="32">
        <v>41071</v>
      </c>
      <c r="C53" s="2" t="s">
        <v>1087</v>
      </c>
      <c r="D53" s="2" t="s">
        <v>2329</v>
      </c>
      <c r="E53" s="30">
        <v>21</v>
      </c>
    </row>
    <row r="54" spans="1:5" s="13" customFormat="1" ht="12.75" customHeight="1">
      <c r="A54" s="3"/>
      <c r="B54" s="33">
        <v>41071</v>
      </c>
      <c r="C54" s="3" t="s">
        <v>1087</v>
      </c>
      <c r="D54" s="3" t="s">
        <v>2329</v>
      </c>
      <c r="E54" s="31">
        <v>1.5</v>
      </c>
    </row>
    <row r="55" spans="1:5" s="13" customFormat="1" ht="12.75" customHeight="1">
      <c r="A55" s="2"/>
      <c r="B55" s="32">
        <v>41052</v>
      </c>
      <c r="C55" s="2" t="s">
        <v>1087</v>
      </c>
      <c r="D55" s="2" t="s">
        <v>1475</v>
      </c>
      <c r="E55" s="30">
        <v>2</v>
      </c>
    </row>
    <row r="56" spans="1:5" s="13" customFormat="1" ht="12.75" customHeight="1">
      <c r="A56" s="3"/>
      <c r="B56" s="33">
        <v>41052</v>
      </c>
      <c r="C56" s="3" t="s">
        <v>1087</v>
      </c>
      <c r="D56" s="3" t="s">
        <v>1475</v>
      </c>
      <c r="E56" s="31">
        <v>1</v>
      </c>
    </row>
    <row r="57" spans="1:5" s="13" customFormat="1" ht="12.75" customHeight="1">
      <c r="A57" s="2"/>
      <c r="B57" s="32">
        <v>41050</v>
      </c>
      <c r="C57" s="2" t="s">
        <v>1087</v>
      </c>
      <c r="D57" s="2" t="s">
        <v>2141</v>
      </c>
      <c r="E57" s="30">
        <v>2</v>
      </c>
    </row>
    <row r="58" spans="1:5" s="13" customFormat="1" ht="12.75" customHeight="1">
      <c r="A58" s="3"/>
      <c r="B58" s="33">
        <v>41039</v>
      </c>
      <c r="C58" s="3" t="s">
        <v>1087</v>
      </c>
      <c r="D58" s="3" t="s">
        <v>2167</v>
      </c>
      <c r="E58" s="31">
        <v>35</v>
      </c>
    </row>
    <row r="59" spans="1:5" s="13" customFormat="1" ht="12.75" customHeight="1">
      <c r="A59" s="2"/>
      <c r="B59" s="32">
        <v>41036</v>
      </c>
      <c r="C59" s="2" t="s">
        <v>1087</v>
      </c>
      <c r="D59" s="2" t="s">
        <v>1561</v>
      </c>
      <c r="E59" s="30">
        <v>1</v>
      </c>
    </row>
    <row r="60" spans="1:5" s="13" customFormat="1" ht="12.75" customHeight="1">
      <c r="A60" s="3"/>
      <c r="B60" s="33">
        <v>41019</v>
      </c>
      <c r="C60" s="3" t="s">
        <v>1087</v>
      </c>
      <c r="D60" s="3" t="s">
        <v>2328</v>
      </c>
      <c r="E60" s="31">
        <v>2</v>
      </c>
    </row>
    <row r="61" spans="1:5" s="13" customFormat="1" ht="12.75" customHeight="1">
      <c r="A61" s="2"/>
      <c r="B61" s="32">
        <v>41019</v>
      </c>
      <c r="C61" s="2" t="s">
        <v>1087</v>
      </c>
      <c r="D61" s="2" t="s">
        <v>2328</v>
      </c>
      <c r="E61" s="30">
        <v>21.45962414</v>
      </c>
    </row>
    <row r="62" spans="1:5" s="13" customFormat="1" ht="12.75" customHeight="1">
      <c r="A62" s="3"/>
      <c r="B62" s="33">
        <v>40996</v>
      </c>
      <c r="C62" s="3" t="s">
        <v>1087</v>
      </c>
      <c r="D62" s="3" t="s">
        <v>2725</v>
      </c>
      <c r="E62" s="31">
        <v>32</v>
      </c>
    </row>
    <row r="63" spans="1:5" s="13" customFormat="1" ht="12.75" customHeight="1">
      <c r="A63" s="2"/>
      <c r="B63" s="32">
        <v>40989</v>
      </c>
      <c r="C63" s="2" t="s">
        <v>1087</v>
      </c>
      <c r="D63" s="2" t="s">
        <v>2083</v>
      </c>
      <c r="E63" s="30">
        <v>2</v>
      </c>
    </row>
    <row r="64" spans="1:5" s="13" customFormat="1" ht="12.75" customHeight="1">
      <c r="A64" s="3"/>
      <c r="B64" s="33">
        <v>40973</v>
      </c>
      <c r="C64" s="3" t="s">
        <v>1087</v>
      </c>
      <c r="D64" s="3" t="s">
        <v>1853</v>
      </c>
      <c r="E64" s="31">
        <v>4.15924</v>
      </c>
    </row>
    <row r="65" spans="1:5" s="13" customFormat="1" ht="12.75" customHeight="1">
      <c r="A65" s="2"/>
      <c r="B65" s="32">
        <v>40967</v>
      </c>
      <c r="C65" s="2" t="s">
        <v>1087</v>
      </c>
      <c r="D65" s="2" t="s">
        <v>2327</v>
      </c>
      <c r="E65" s="30">
        <v>1.97686054</v>
      </c>
    </row>
    <row r="66" spans="1:5" s="13" customFormat="1" ht="12.75" customHeight="1">
      <c r="A66" s="3"/>
      <c r="B66" s="33">
        <v>40940</v>
      </c>
      <c r="C66" s="3" t="s">
        <v>1087</v>
      </c>
      <c r="D66" s="3" t="s">
        <v>2327</v>
      </c>
      <c r="E66" s="31">
        <v>17.5</v>
      </c>
    </row>
    <row r="67" spans="1:5" s="13" customFormat="1" ht="12.75" customHeight="1">
      <c r="A67" s="2"/>
      <c r="B67" s="32">
        <v>40917</v>
      </c>
      <c r="C67" s="2" t="s">
        <v>1087</v>
      </c>
      <c r="D67" s="2" t="s">
        <v>1162</v>
      </c>
      <c r="E67" s="30">
        <v>176</v>
      </c>
    </row>
    <row r="68" spans="1:5" s="13" customFormat="1" ht="12.75">
      <c r="A68" s="35"/>
      <c r="B68" s="35"/>
      <c r="C68" s="35"/>
      <c r="D68" s="35" t="s">
        <v>1987</v>
      </c>
      <c r="E68" s="89">
        <f>SUM(E25:E67)</f>
        <v>2281.1029341973504</v>
      </c>
    </row>
    <row r="69" spans="1:5" s="13" customFormat="1" ht="19.5" customHeight="1">
      <c r="A69" s="20"/>
      <c r="B69" s="18"/>
      <c r="C69" s="17"/>
      <c r="D69" s="17"/>
      <c r="E69" s="19"/>
    </row>
    <row r="70" spans="1:5" ht="24.75">
      <c r="A70" s="58" t="s">
        <v>3</v>
      </c>
      <c r="B70" s="59"/>
      <c r="C70" s="59"/>
      <c r="D70" s="60"/>
      <c r="E70" s="60"/>
    </row>
    <row r="71" spans="1:5" s="13" customFormat="1" ht="36" customHeight="1">
      <c r="A71" s="1" t="s">
        <v>550</v>
      </c>
      <c r="B71" s="28" t="s">
        <v>551</v>
      </c>
      <c r="C71" s="28" t="s">
        <v>6</v>
      </c>
      <c r="D71" s="28" t="s">
        <v>7</v>
      </c>
      <c r="E71" s="28" t="s">
        <v>844</v>
      </c>
    </row>
    <row r="72" spans="1:5" s="13" customFormat="1" ht="12.75" customHeight="1">
      <c r="A72" s="2"/>
      <c r="B72" s="32">
        <v>40907</v>
      </c>
      <c r="C72" s="2" t="s">
        <v>1087</v>
      </c>
      <c r="D72" s="2" t="s">
        <v>2021</v>
      </c>
      <c r="E72" s="30">
        <v>227.787</v>
      </c>
    </row>
    <row r="73" spans="1:5" s="13" customFormat="1" ht="12.75" customHeight="1">
      <c r="A73" s="3"/>
      <c r="B73" s="33">
        <v>40905</v>
      </c>
      <c r="C73" s="3" t="s">
        <v>1087</v>
      </c>
      <c r="D73" s="3" t="s">
        <v>2207</v>
      </c>
      <c r="E73" s="31">
        <v>5</v>
      </c>
    </row>
    <row r="74" spans="1:5" s="13" customFormat="1" ht="12.75" customHeight="1">
      <c r="A74" s="2"/>
      <c r="B74" s="32">
        <v>40904</v>
      </c>
      <c r="C74" s="2" t="s">
        <v>1087</v>
      </c>
      <c r="D74" s="2" t="s">
        <v>2473</v>
      </c>
      <c r="E74" s="30">
        <v>10.99999997078</v>
      </c>
    </row>
    <row r="75" spans="1:5" s="13" customFormat="1" ht="12.75" customHeight="1">
      <c r="A75" s="3"/>
      <c r="B75" s="33">
        <v>40903</v>
      </c>
      <c r="C75" s="3" t="s">
        <v>1087</v>
      </c>
      <c r="D75" s="3" t="s">
        <v>2233</v>
      </c>
      <c r="E75" s="31">
        <v>50</v>
      </c>
    </row>
    <row r="76" spans="1:5" s="13" customFormat="1" ht="12.75" customHeight="1">
      <c r="A76" s="2"/>
      <c r="B76" s="32">
        <v>40900</v>
      </c>
      <c r="C76" s="2" t="s">
        <v>1087</v>
      </c>
      <c r="D76" s="2" t="s">
        <v>2020</v>
      </c>
      <c r="E76" s="30">
        <v>46.69</v>
      </c>
    </row>
    <row r="77" spans="1:5" s="13" customFormat="1" ht="12.75" customHeight="1">
      <c r="A77" s="3"/>
      <c r="B77" s="33">
        <v>40898</v>
      </c>
      <c r="C77" s="3" t="s">
        <v>1087</v>
      </c>
      <c r="D77" s="3" t="s">
        <v>2726</v>
      </c>
      <c r="E77" s="31">
        <v>9.661</v>
      </c>
    </row>
    <row r="78" spans="1:5" s="13" customFormat="1" ht="12.75" customHeight="1">
      <c r="A78" s="2"/>
      <c r="B78" s="32">
        <v>40898</v>
      </c>
      <c r="C78" s="2" t="s">
        <v>1087</v>
      </c>
      <c r="D78" s="2" t="s">
        <v>2019</v>
      </c>
      <c r="E78" s="30">
        <v>143.401</v>
      </c>
    </row>
    <row r="79" spans="1:5" s="13" customFormat="1" ht="12.75" customHeight="1">
      <c r="A79" s="3"/>
      <c r="B79" s="33">
        <v>40897</v>
      </c>
      <c r="C79" s="3" t="s">
        <v>1087</v>
      </c>
      <c r="D79" s="3" t="s">
        <v>2018</v>
      </c>
      <c r="E79" s="31">
        <v>200</v>
      </c>
    </row>
    <row r="80" spans="1:5" s="13" customFormat="1" ht="12.75" customHeight="1">
      <c r="A80" s="2"/>
      <c r="B80" s="32">
        <v>40897</v>
      </c>
      <c r="C80" s="2" t="s">
        <v>1087</v>
      </c>
      <c r="D80" s="2" t="s">
        <v>2017</v>
      </c>
      <c r="E80" s="30">
        <v>12.280437199999938</v>
      </c>
    </row>
    <row r="81" spans="1:5" s="13" customFormat="1" ht="12.75" customHeight="1">
      <c r="A81" s="3"/>
      <c r="B81" s="33">
        <v>40897</v>
      </c>
      <c r="C81" s="3" t="s">
        <v>1087</v>
      </c>
      <c r="D81" s="3" t="s">
        <v>2017</v>
      </c>
      <c r="E81" s="31">
        <v>500</v>
      </c>
    </row>
    <row r="82" spans="1:5" s="13" customFormat="1" ht="12.75" customHeight="1">
      <c r="A82" s="2"/>
      <c r="B82" s="32">
        <v>40892</v>
      </c>
      <c r="C82" s="2" t="s">
        <v>1087</v>
      </c>
      <c r="D82" s="2" t="s">
        <v>1982</v>
      </c>
      <c r="E82" s="30">
        <v>72.8582401303407</v>
      </c>
    </row>
    <row r="83" spans="1:5" s="13" customFormat="1" ht="12.75" customHeight="1">
      <c r="A83" s="3"/>
      <c r="B83" s="33">
        <v>40883</v>
      </c>
      <c r="C83" s="3" t="s">
        <v>1087</v>
      </c>
      <c r="D83" s="3" t="s">
        <v>2564</v>
      </c>
      <c r="E83" s="31">
        <v>27</v>
      </c>
    </row>
    <row r="84" spans="1:5" s="13" customFormat="1" ht="12.75" customHeight="1">
      <c r="A84" s="2"/>
      <c r="B84" s="32">
        <v>40882</v>
      </c>
      <c r="C84" s="2" t="s">
        <v>1087</v>
      </c>
      <c r="D84" s="2" t="s">
        <v>1981</v>
      </c>
      <c r="E84" s="30">
        <v>250</v>
      </c>
    </row>
    <row r="85" spans="1:5" s="13" customFormat="1" ht="12.75" customHeight="1">
      <c r="A85" s="3"/>
      <c r="B85" s="33">
        <v>40847</v>
      </c>
      <c r="C85" s="3" t="s">
        <v>1087</v>
      </c>
      <c r="D85" s="3" t="s">
        <v>2326</v>
      </c>
      <c r="E85" s="31">
        <v>1</v>
      </c>
    </row>
    <row r="86" spans="1:5" s="13" customFormat="1" ht="12.75" customHeight="1">
      <c r="A86" s="2"/>
      <c r="B86" s="32">
        <v>40835</v>
      </c>
      <c r="C86" s="2" t="s">
        <v>1087</v>
      </c>
      <c r="D86" s="2" t="s">
        <v>1940</v>
      </c>
      <c r="E86" s="30">
        <v>12</v>
      </c>
    </row>
    <row r="87" spans="1:5" s="13" customFormat="1" ht="12.75" customHeight="1">
      <c r="A87" s="3"/>
      <c r="B87" s="33">
        <v>40823</v>
      </c>
      <c r="C87" s="3" t="s">
        <v>1087</v>
      </c>
      <c r="D87" s="3" t="s">
        <v>1601</v>
      </c>
      <c r="E87" s="31">
        <v>1</v>
      </c>
    </row>
    <row r="88" spans="1:5" s="13" customFormat="1" ht="12.75" customHeight="1">
      <c r="A88" s="2"/>
      <c r="B88" s="32">
        <v>40819</v>
      </c>
      <c r="C88" s="2" t="s">
        <v>1087</v>
      </c>
      <c r="D88" s="2" t="s">
        <v>1983</v>
      </c>
      <c r="E88" s="30">
        <v>528.0253</v>
      </c>
    </row>
    <row r="89" spans="1:5" s="13" customFormat="1" ht="12.75" customHeight="1">
      <c r="A89" s="3"/>
      <c r="B89" s="33">
        <v>40819</v>
      </c>
      <c r="C89" s="3" t="s">
        <v>1087</v>
      </c>
      <c r="D89" s="3" t="s">
        <v>1983</v>
      </c>
      <c r="E89" s="31">
        <v>1982.98</v>
      </c>
    </row>
    <row r="90" spans="1:5" s="13" customFormat="1" ht="12.75" customHeight="1">
      <c r="A90" s="2"/>
      <c r="B90" s="32">
        <v>40808</v>
      </c>
      <c r="C90" s="2" t="s">
        <v>1087</v>
      </c>
      <c r="D90" s="2" t="s">
        <v>1287</v>
      </c>
      <c r="E90" s="30">
        <v>107.2</v>
      </c>
    </row>
    <row r="91" spans="1:5" s="13" customFormat="1" ht="12.75" customHeight="1">
      <c r="A91" s="3"/>
      <c r="B91" s="33">
        <v>40801</v>
      </c>
      <c r="C91" s="3" t="s">
        <v>1087</v>
      </c>
      <c r="D91" s="3" t="s">
        <v>1912</v>
      </c>
      <c r="E91" s="31">
        <v>51</v>
      </c>
    </row>
    <row r="92" spans="1:5" s="13" customFormat="1" ht="12.75" customHeight="1">
      <c r="A92" s="2"/>
      <c r="B92" s="32">
        <v>40785</v>
      </c>
      <c r="C92" s="2" t="s">
        <v>1087</v>
      </c>
      <c r="D92" s="2" t="s">
        <v>1941</v>
      </c>
      <c r="E92" s="30">
        <v>10</v>
      </c>
    </row>
    <row r="93" spans="1:5" s="13" customFormat="1" ht="12.75" customHeight="1">
      <c r="A93" s="3"/>
      <c r="B93" s="33">
        <v>40780</v>
      </c>
      <c r="C93" s="3" t="s">
        <v>1087</v>
      </c>
      <c r="D93" s="3" t="s">
        <v>1877</v>
      </c>
      <c r="E93" s="31">
        <v>300</v>
      </c>
    </row>
    <row r="94" spans="1:5" s="13" customFormat="1" ht="12.75" customHeight="1">
      <c r="A94" s="2"/>
      <c r="B94" s="32">
        <v>40779</v>
      </c>
      <c r="C94" s="2" t="s">
        <v>1087</v>
      </c>
      <c r="D94" s="2" t="s">
        <v>2122</v>
      </c>
      <c r="E94" s="30">
        <v>40.9</v>
      </c>
    </row>
    <row r="95" spans="1:5" s="13" customFormat="1" ht="12.75" customHeight="1">
      <c r="A95" s="3"/>
      <c r="B95" s="33">
        <v>40772</v>
      </c>
      <c r="C95" s="3" t="s">
        <v>1087</v>
      </c>
      <c r="D95" s="3" t="s">
        <v>2022</v>
      </c>
      <c r="E95" s="31">
        <v>68.378279824225</v>
      </c>
    </row>
    <row r="96" spans="1:5" s="13" customFormat="1" ht="12.75" customHeight="1">
      <c r="A96" s="2"/>
      <c r="B96" s="32">
        <v>40772</v>
      </c>
      <c r="C96" s="2" t="s">
        <v>1087</v>
      </c>
      <c r="D96" s="2" t="s">
        <v>2022</v>
      </c>
      <c r="E96" s="30">
        <v>603.5192072</v>
      </c>
    </row>
    <row r="97" spans="1:5" s="13" customFormat="1" ht="12.75" customHeight="1">
      <c r="A97" s="3"/>
      <c r="B97" s="33">
        <v>40767</v>
      </c>
      <c r="C97" s="3" t="s">
        <v>1087</v>
      </c>
      <c r="D97" s="3" t="s">
        <v>1848</v>
      </c>
      <c r="E97" s="31">
        <v>1.5</v>
      </c>
    </row>
    <row r="98" spans="1:5" s="13" customFormat="1" ht="12.75" customHeight="1">
      <c r="A98" s="2"/>
      <c r="B98" s="32">
        <v>40751</v>
      </c>
      <c r="C98" s="2" t="s">
        <v>1087</v>
      </c>
      <c r="D98" s="2" t="s">
        <v>2023</v>
      </c>
      <c r="E98" s="30">
        <v>187.5</v>
      </c>
    </row>
    <row r="99" spans="1:5" s="13" customFormat="1" ht="12.75" customHeight="1">
      <c r="A99" s="3"/>
      <c r="B99" s="33">
        <v>40732</v>
      </c>
      <c r="C99" s="3" t="s">
        <v>1087</v>
      </c>
      <c r="D99" s="3" t="s">
        <v>1913</v>
      </c>
      <c r="E99" s="31">
        <v>15</v>
      </c>
    </row>
    <row r="100" spans="1:5" s="13" customFormat="1" ht="12.75" customHeight="1">
      <c r="A100" s="2"/>
      <c r="B100" s="32">
        <v>40731</v>
      </c>
      <c r="C100" s="2" t="s">
        <v>1087</v>
      </c>
      <c r="D100" s="2" t="s">
        <v>1716</v>
      </c>
      <c r="E100" s="30">
        <v>15</v>
      </c>
    </row>
    <row r="101" spans="1:8" s="13" customFormat="1" ht="12.75" customHeight="1">
      <c r="A101" s="3"/>
      <c r="B101" s="33">
        <v>40725</v>
      </c>
      <c r="C101" s="3" t="s">
        <v>1087</v>
      </c>
      <c r="D101" s="3" t="s">
        <v>1509</v>
      </c>
      <c r="E101" s="31">
        <v>4</v>
      </c>
      <c r="H101" s="13" t="s">
        <v>1615</v>
      </c>
    </row>
    <row r="102" spans="1:5" s="13" customFormat="1" ht="12.75" customHeight="1">
      <c r="A102" s="2"/>
      <c r="B102" s="32">
        <v>40720</v>
      </c>
      <c r="C102" s="2" t="s">
        <v>1087</v>
      </c>
      <c r="D102" s="2" t="s">
        <v>1480</v>
      </c>
      <c r="E102" s="30">
        <v>11.1</v>
      </c>
    </row>
    <row r="103" spans="1:5" s="13" customFormat="1" ht="12.75" customHeight="1">
      <c r="A103" s="3"/>
      <c r="B103" s="33">
        <v>40714</v>
      </c>
      <c r="C103" s="3" t="s">
        <v>1087</v>
      </c>
      <c r="D103" s="3" t="s">
        <v>1784</v>
      </c>
      <c r="E103" s="31">
        <v>70</v>
      </c>
    </row>
    <row r="104" spans="1:5" s="13" customFormat="1" ht="12.75" customHeight="1">
      <c r="A104" s="2"/>
      <c r="B104" s="32">
        <v>40710</v>
      </c>
      <c r="C104" s="2" t="s">
        <v>1087</v>
      </c>
      <c r="D104" s="2" t="s">
        <v>1876</v>
      </c>
      <c r="E104" s="30">
        <v>10</v>
      </c>
    </row>
    <row r="105" spans="1:5" s="13" customFormat="1" ht="12.75" customHeight="1">
      <c r="A105" s="3"/>
      <c r="B105" s="33">
        <v>40708</v>
      </c>
      <c r="C105" s="3" t="s">
        <v>1087</v>
      </c>
      <c r="D105" s="3" t="s">
        <v>1942</v>
      </c>
      <c r="E105" s="31">
        <v>34</v>
      </c>
    </row>
    <row r="106" spans="1:5" s="13" customFormat="1" ht="12.75" customHeight="1">
      <c r="A106" s="2"/>
      <c r="B106" s="32">
        <v>40704</v>
      </c>
      <c r="C106" s="2" t="s">
        <v>1087</v>
      </c>
      <c r="D106" s="2" t="s">
        <v>1443</v>
      </c>
      <c r="E106" s="30">
        <v>5</v>
      </c>
    </row>
    <row r="107" spans="1:5" s="13" customFormat="1" ht="12.75" customHeight="1">
      <c r="A107" s="3"/>
      <c r="B107" s="33">
        <v>40701</v>
      </c>
      <c r="C107" s="3" t="s">
        <v>1087</v>
      </c>
      <c r="D107" s="3" t="s">
        <v>1915</v>
      </c>
      <c r="E107" s="31">
        <v>2.8742327</v>
      </c>
    </row>
    <row r="108" spans="1:5" s="13" customFormat="1" ht="12.75" customHeight="1">
      <c r="A108" s="2"/>
      <c r="B108" s="32">
        <v>40701</v>
      </c>
      <c r="C108" s="2" t="s">
        <v>1087</v>
      </c>
      <c r="D108" s="2" t="s">
        <v>1915</v>
      </c>
      <c r="E108" s="30">
        <v>2.87678846</v>
      </c>
    </row>
    <row r="109" spans="1:5" s="13" customFormat="1" ht="12.75" customHeight="1">
      <c r="A109" s="3"/>
      <c r="B109" s="33">
        <v>40681</v>
      </c>
      <c r="C109" s="3" t="s">
        <v>1087</v>
      </c>
      <c r="D109" s="3" t="s">
        <v>1785</v>
      </c>
      <c r="E109" s="31">
        <v>0.75</v>
      </c>
    </row>
    <row r="110" spans="1:5" s="13" customFormat="1" ht="12.75" customHeight="1">
      <c r="A110" s="2"/>
      <c r="B110" s="32">
        <v>40675</v>
      </c>
      <c r="C110" s="2" t="s">
        <v>1087</v>
      </c>
      <c r="D110" s="2" t="s">
        <v>1285</v>
      </c>
      <c r="E110" s="30">
        <v>12</v>
      </c>
    </row>
    <row r="111" spans="1:5" s="13" customFormat="1" ht="12.75" customHeight="1">
      <c r="A111" s="3"/>
      <c r="B111" s="33">
        <v>40673</v>
      </c>
      <c r="C111" s="3" t="s">
        <v>1087</v>
      </c>
      <c r="D111" s="3" t="s">
        <v>1914</v>
      </c>
      <c r="E111" s="31">
        <v>10.5</v>
      </c>
    </row>
    <row r="112" spans="1:5" s="13" customFormat="1" ht="12.75" customHeight="1">
      <c r="A112" s="2"/>
      <c r="B112" s="32">
        <v>40673</v>
      </c>
      <c r="C112" s="2" t="s">
        <v>1087</v>
      </c>
      <c r="D112" s="2" t="s">
        <v>1600</v>
      </c>
      <c r="E112" s="30">
        <v>12.309917483</v>
      </c>
    </row>
    <row r="113" spans="1:5" s="13" customFormat="1" ht="12.75" customHeight="1">
      <c r="A113" s="3"/>
      <c r="B113" s="33">
        <v>40658</v>
      </c>
      <c r="C113" s="3" t="s">
        <v>1087</v>
      </c>
      <c r="D113" s="3" t="s">
        <v>2121</v>
      </c>
      <c r="E113" s="31">
        <v>10</v>
      </c>
    </row>
    <row r="114" spans="1:5" s="13" customFormat="1" ht="12.75" customHeight="1">
      <c r="A114" s="2"/>
      <c r="B114" s="32">
        <v>40648</v>
      </c>
      <c r="C114" s="2" t="s">
        <v>1087</v>
      </c>
      <c r="D114" s="2" t="s">
        <v>1714</v>
      </c>
      <c r="E114" s="30">
        <v>3501</v>
      </c>
    </row>
    <row r="115" spans="1:5" s="13" customFormat="1" ht="12.75" customHeight="1">
      <c r="A115" s="3"/>
      <c r="B115" s="33">
        <v>40645</v>
      </c>
      <c r="C115" s="3" t="s">
        <v>1087</v>
      </c>
      <c r="D115" s="3" t="s">
        <v>1426</v>
      </c>
      <c r="E115" s="31">
        <v>59.98546582799</v>
      </c>
    </row>
    <row r="116" spans="1:5" s="13" customFormat="1" ht="12.75" customHeight="1">
      <c r="A116" s="2"/>
      <c r="B116" s="32">
        <v>40640</v>
      </c>
      <c r="C116" s="2" t="s">
        <v>1087</v>
      </c>
      <c r="D116" s="2" t="s">
        <v>2208</v>
      </c>
      <c r="E116" s="30">
        <v>5.3</v>
      </c>
    </row>
    <row r="117" spans="1:5" s="13" customFormat="1" ht="12.75" customHeight="1">
      <c r="A117" s="3"/>
      <c r="B117" s="33">
        <v>40630</v>
      </c>
      <c r="C117" s="3" t="s">
        <v>1087</v>
      </c>
      <c r="D117" s="3" t="s">
        <v>1162</v>
      </c>
      <c r="E117" s="31">
        <v>100</v>
      </c>
    </row>
    <row r="118" spans="1:5" s="13" customFormat="1" ht="12.75" customHeight="1">
      <c r="A118" s="2"/>
      <c r="B118" s="32">
        <v>40623</v>
      </c>
      <c r="C118" s="2"/>
      <c r="D118" s="2" t="s">
        <v>2325</v>
      </c>
      <c r="E118" s="30">
        <v>35</v>
      </c>
    </row>
    <row r="119" spans="1:5" s="13" customFormat="1" ht="12.75" customHeight="1">
      <c r="A119" s="3"/>
      <c r="B119" s="33">
        <v>40595</v>
      </c>
      <c r="C119" s="3" t="s">
        <v>1087</v>
      </c>
      <c r="D119" s="3" t="s">
        <v>1675</v>
      </c>
      <c r="E119" s="31">
        <v>514.5</v>
      </c>
    </row>
    <row r="120" spans="1:5" s="13" customFormat="1" ht="12.75" customHeight="1">
      <c r="A120" s="2"/>
      <c r="B120" s="32">
        <v>40569</v>
      </c>
      <c r="C120" s="2" t="s">
        <v>1087</v>
      </c>
      <c r="D120" s="2" t="s">
        <v>1358</v>
      </c>
      <c r="E120" s="30">
        <v>14.9</v>
      </c>
    </row>
    <row r="121" spans="1:5" s="13" customFormat="1" ht="12.75" customHeight="1">
      <c r="A121" s="3"/>
      <c r="B121" s="33">
        <v>40554</v>
      </c>
      <c r="C121" s="3" t="s">
        <v>1087</v>
      </c>
      <c r="D121" s="3" t="s">
        <v>2727</v>
      </c>
      <c r="E121" s="31">
        <v>26.15002432</v>
      </c>
    </row>
    <row r="122" spans="1:5" s="13" customFormat="1" ht="12.75" customHeight="1">
      <c r="A122" s="2"/>
      <c r="B122" s="32">
        <v>40554</v>
      </c>
      <c r="C122" s="2" t="s">
        <v>1087</v>
      </c>
      <c r="D122" s="2" t="s">
        <v>1853</v>
      </c>
      <c r="E122" s="30">
        <v>9.84076</v>
      </c>
    </row>
    <row r="123" spans="1:5" s="13" customFormat="1" ht="12.75">
      <c r="A123" s="35"/>
      <c r="B123" s="35"/>
      <c r="C123" s="35"/>
      <c r="D123" s="35" t="s">
        <v>9</v>
      </c>
      <c r="E123" s="34">
        <f>SUM(E72:E122)</f>
        <v>9932.767653116334</v>
      </c>
    </row>
    <row r="124" spans="1:6" s="62" customFormat="1" ht="12.75">
      <c r="A124" s="55"/>
      <c r="B124" s="56"/>
      <c r="C124" s="64"/>
      <c r="D124" s="55"/>
      <c r="E124" s="65"/>
      <c r="F124" s="63"/>
    </row>
    <row r="125" spans="1:5" ht="24.75">
      <c r="A125" s="58" t="s">
        <v>10</v>
      </c>
      <c r="B125" s="59"/>
      <c r="C125" s="59"/>
      <c r="D125" s="60"/>
      <c r="E125" s="60"/>
    </row>
    <row r="126" spans="1:5" s="13" customFormat="1" ht="36" customHeight="1">
      <c r="A126" s="1" t="s">
        <v>550</v>
      </c>
      <c r="B126" s="28" t="s">
        <v>551</v>
      </c>
      <c r="C126" s="28" t="s">
        <v>6</v>
      </c>
      <c r="D126" s="28" t="s">
        <v>7</v>
      </c>
      <c r="E126" s="28" t="s">
        <v>844</v>
      </c>
    </row>
    <row r="127" spans="1:5" s="13" customFormat="1" ht="12.75" customHeight="1">
      <c r="A127" s="2"/>
      <c r="B127" s="32">
        <v>40541</v>
      </c>
      <c r="C127" s="2" t="s">
        <v>1087</v>
      </c>
      <c r="D127" s="2" t="s">
        <v>1984</v>
      </c>
      <c r="E127" s="30">
        <v>80.02451768</v>
      </c>
    </row>
    <row r="128" spans="1:5" s="13" customFormat="1" ht="12.75" customHeight="1">
      <c r="A128" s="3"/>
      <c r="B128" s="33">
        <v>40539</v>
      </c>
      <c r="C128" s="3" t="s">
        <v>1087</v>
      </c>
      <c r="D128" s="3" t="s">
        <v>1715</v>
      </c>
      <c r="E128" s="31">
        <v>87</v>
      </c>
    </row>
    <row r="129" spans="1:5" s="13" customFormat="1" ht="12.75" customHeight="1">
      <c r="A129" s="2"/>
      <c r="B129" s="32">
        <v>40534</v>
      </c>
      <c r="C129" s="2" t="s">
        <v>1087</v>
      </c>
      <c r="D129" s="2" t="s">
        <v>1985</v>
      </c>
      <c r="E129" s="30">
        <v>9.75</v>
      </c>
    </row>
    <row r="130" spans="1:5" s="13" customFormat="1" ht="12.75" customHeight="1">
      <c r="A130" s="3"/>
      <c r="B130" s="33">
        <v>40534</v>
      </c>
      <c r="C130" s="3" t="s">
        <v>1087</v>
      </c>
      <c r="D130" s="3" t="s">
        <v>1985</v>
      </c>
      <c r="E130" s="31">
        <v>46.5</v>
      </c>
    </row>
    <row r="131" spans="1:5" s="13" customFormat="1" ht="12.75" customHeight="1">
      <c r="A131" s="2"/>
      <c r="B131" s="32">
        <v>40528</v>
      </c>
      <c r="C131" s="2" t="s">
        <v>1087</v>
      </c>
      <c r="D131" s="2" t="s">
        <v>1598</v>
      </c>
      <c r="E131" s="30">
        <v>678</v>
      </c>
    </row>
    <row r="132" spans="1:5" s="13" customFormat="1" ht="12.75" customHeight="1">
      <c r="A132" s="3"/>
      <c r="B132" s="33">
        <v>40513</v>
      </c>
      <c r="C132" s="3" t="s">
        <v>1087</v>
      </c>
      <c r="D132" s="3" t="s">
        <v>1599</v>
      </c>
      <c r="E132" s="31">
        <v>6.6386521425</v>
      </c>
    </row>
    <row r="133" spans="1:5" s="13" customFormat="1" ht="12.75" customHeight="1">
      <c r="A133" s="2"/>
      <c r="B133" s="32">
        <v>40513</v>
      </c>
      <c r="C133" s="2" t="s">
        <v>1087</v>
      </c>
      <c r="D133" s="2" t="s">
        <v>1599</v>
      </c>
      <c r="E133" s="30">
        <v>10</v>
      </c>
    </row>
    <row r="134" spans="1:5" s="13" customFormat="1" ht="12.75" customHeight="1">
      <c r="A134" s="3"/>
      <c r="B134" s="33">
        <v>40470</v>
      </c>
      <c r="C134" s="3" t="s">
        <v>1087</v>
      </c>
      <c r="D134" s="3" t="s">
        <v>1716</v>
      </c>
      <c r="E134" s="31">
        <v>4</v>
      </c>
    </row>
    <row r="135" spans="1:5" s="13" customFormat="1" ht="12.75" customHeight="1">
      <c r="A135" s="2"/>
      <c r="B135" s="32">
        <v>40469</v>
      </c>
      <c r="C135" s="2" t="s">
        <v>1087</v>
      </c>
      <c r="D135" s="2" t="s">
        <v>2055</v>
      </c>
      <c r="E135" s="30">
        <v>8.921</v>
      </c>
    </row>
    <row r="136" spans="1:5" s="13" customFormat="1" ht="12.75" customHeight="1">
      <c r="A136" s="3"/>
      <c r="B136" s="33">
        <v>40464</v>
      </c>
      <c r="C136" s="3" t="s">
        <v>1087</v>
      </c>
      <c r="D136" s="3" t="s">
        <v>1600</v>
      </c>
      <c r="E136" s="31">
        <v>1.2</v>
      </c>
    </row>
    <row r="137" spans="1:5" s="13" customFormat="1" ht="12.75" customHeight="1">
      <c r="A137" s="2"/>
      <c r="B137" s="32">
        <v>40449</v>
      </c>
      <c r="C137" s="2" t="s">
        <v>1087</v>
      </c>
      <c r="D137" s="2" t="s">
        <v>2520</v>
      </c>
      <c r="E137" s="30">
        <v>20.886</v>
      </c>
    </row>
    <row r="138" spans="1:5" s="13" customFormat="1" ht="12.75" customHeight="1">
      <c r="A138" s="3"/>
      <c r="B138" s="33">
        <v>40423</v>
      </c>
      <c r="C138" s="3" t="s">
        <v>1087</v>
      </c>
      <c r="D138" s="3" t="s">
        <v>1601</v>
      </c>
      <c r="E138" s="31">
        <v>2</v>
      </c>
    </row>
    <row r="139" spans="1:5" s="13" customFormat="1" ht="12.75" customHeight="1">
      <c r="A139" s="2"/>
      <c r="B139" s="32">
        <v>40382</v>
      </c>
      <c r="C139" s="2" t="s">
        <v>1087</v>
      </c>
      <c r="D139" s="2" t="s">
        <v>1426</v>
      </c>
      <c r="E139" s="30">
        <v>82.2</v>
      </c>
    </row>
    <row r="140" spans="1:5" s="13" customFormat="1" ht="12.75" customHeight="1">
      <c r="A140" s="3"/>
      <c r="B140" s="33">
        <v>40360</v>
      </c>
      <c r="C140" s="3" t="s">
        <v>1087</v>
      </c>
      <c r="D140" s="3" t="s">
        <v>1602</v>
      </c>
      <c r="E140" s="31">
        <v>4</v>
      </c>
    </row>
    <row r="141" spans="1:5" s="13" customFormat="1" ht="12.75" customHeight="1">
      <c r="A141" s="2"/>
      <c r="B141" s="32">
        <v>40351</v>
      </c>
      <c r="C141" s="2" t="s">
        <v>1087</v>
      </c>
      <c r="D141" s="2" t="s">
        <v>1281</v>
      </c>
      <c r="E141" s="30">
        <v>82.95</v>
      </c>
    </row>
    <row r="142" spans="1:5" s="13" customFormat="1" ht="12.75" customHeight="1">
      <c r="A142" s="3"/>
      <c r="B142" s="33">
        <v>40294</v>
      </c>
      <c r="C142" s="3" t="s">
        <v>1087</v>
      </c>
      <c r="D142" s="3" t="s">
        <v>1281</v>
      </c>
      <c r="E142" s="31">
        <v>85.5</v>
      </c>
    </row>
    <row r="143" spans="1:5" s="13" customFormat="1" ht="12.75" customHeight="1">
      <c r="A143" s="2"/>
      <c r="B143" s="32">
        <v>40260</v>
      </c>
      <c r="C143" s="2" t="s">
        <v>1087</v>
      </c>
      <c r="D143" s="2" t="s">
        <v>1603</v>
      </c>
      <c r="E143" s="30">
        <v>195</v>
      </c>
    </row>
    <row r="144" spans="1:5" s="13" customFormat="1" ht="12.75" customHeight="1">
      <c r="A144" s="3"/>
      <c r="B144" s="33">
        <v>40248</v>
      </c>
      <c r="C144" s="3" t="s">
        <v>1087</v>
      </c>
      <c r="D144" s="3" t="s">
        <v>1604</v>
      </c>
      <c r="E144" s="31">
        <v>30</v>
      </c>
    </row>
    <row r="145" spans="1:5" s="13" customFormat="1" ht="12.75" customHeight="1">
      <c r="A145" s="2"/>
      <c r="B145" s="32">
        <v>40247</v>
      </c>
      <c r="C145" s="2" t="s">
        <v>1087</v>
      </c>
      <c r="D145" s="2" t="s">
        <v>1605</v>
      </c>
      <c r="E145" s="30">
        <v>23</v>
      </c>
    </row>
    <row r="146" spans="1:5" s="13" customFormat="1" ht="12.75" customHeight="1">
      <c r="A146" s="3"/>
      <c r="B146" s="33">
        <v>40242</v>
      </c>
      <c r="C146" s="3" t="s">
        <v>1087</v>
      </c>
      <c r="D146" s="3" t="s">
        <v>1606</v>
      </c>
      <c r="E146" s="31">
        <v>10</v>
      </c>
    </row>
    <row r="147" spans="1:5" s="13" customFormat="1" ht="12.75" customHeight="1">
      <c r="A147" s="2"/>
      <c r="B147" s="32">
        <v>40238</v>
      </c>
      <c r="C147" s="2" t="s">
        <v>1087</v>
      </c>
      <c r="D147" s="2" t="s">
        <v>2376</v>
      </c>
      <c r="E147" s="30">
        <v>10.078826999999999</v>
      </c>
    </row>
    <row r="148" spans="1:5" s="13" customFormat="1" ht="12.75" customHeight="1">
      <c r="A148" s="3"/>
      <c r="B148" s="33">
        <v>40237</v>
      </c>
      <c r="C148" s="3" t="s">
        <v>1087</v>
      </c>
      <c r="D148" s="3" t="s">
        <v>1475</v>
      </c>
      <c r="E148" s="31">
        <v>1.5</v>
      </c>
    </row>
    <row r="149" spans="1:5" s="13" customFormat="1" ht="12.75" customHeight="1">
      <c r="A149" s="2"/>
      <c r="B149" s="32">
        <v>40233</v>
      </c>
      <c r="C149" s="2" t="s">
        <v>1087</v>
      </c>
      <c r="D149" s="2" t="s">
        <v>1394</v>
      </c>
      <c r="E149" s="30">
        <v>99.0871582324</v>
      </c>
    </row>
    <row r="150" spans="1:5" s="13" customFormat="1" ht="12.75" customHeight="1">
      <c r="A150" s="3"/>
      <c r="B150" s="33">
        <v>40213</v>
      </c>
      <c r="C150" s="3" t="s">
        <v>1087</v>
      </c>
      <c r="D150" s="3" t="s">
        <v>1676</v>
      </c>
      <c r="E150" s="31">
        <v>8.655490967</v>
      </c>
    </row>
    <row r="151" spans="1:5" s="13" customFormat="1" ht="12.75" customHeight="1">
      <c r="A151" s="2"/>
      <c r="B151" s="32">
        <v>40213</v>
      </c>
      <c r="C151" s="2" t="s">
        <v>1087</v>
      </c>
      <c r="D151" s="2" t="s">
        <v>1676</v>
      </c>
      <c r="E151" s="30">
        <v>65.46542174</v>
      </c>
    </row>
    <row r="152" spans="1:5" s="13" customFormat="1" ht="12.75">
      <c r="A152" s="35"/>
      <c r="B152" s="35"/>
      <c r="C152" s="35"/>
      <c r="D152" s="35" t="s">
        <v>62</v>
      </c>
      <c r="E152" s="34">
        <f>SUM(E127:E151)</f>
        <v>1652.3570677619002</v>
      </c>
    </row>
    <row r="153" spans="1:5" ht="12.75">
      <c r="A153" s="55"/>
      <c r="B153" s="56"/>
      <c r="C153" s="64"/>
      <c r="D153" s="55"/>
      <c r="E153" s="65"/>
    </row>
    <row r="154" spans="1:5" ht="24.75">
      <c r="A154" s="58" t="s">
        <v>63</v>
      </c>
      <c r="B154" s="59"/>
      <c r="C154" s="59"/>
      <c r="D154" s="60"/>
      <c r="E154" s="60"/>
    </row>
    <row r="155" spans="1:5" s="13" customFormat="1" ht="36" customHeight="1">
      <c r="A155" s="1" t="s">
        <v>550</v>
      </c>
      <c r="B155" s="28" t="s">
        <v>551</v>
      </c>
      <c r="C155" s="28" t="s">
        <v>6</v>
      </c>
      <c r="D155" s="28" t="s">
        <v>7</v>
      </c>
      <c r="E155" s="28" t="s">
        <v>844</v>
      </c>
    </row>
    <row r="156" spans="1:5" s="13" customFormat="1" ht="12.75" customHeight="1">
      <c r="A156" s="2"/>
      <c r="B156" s="32">
        <v>40177</v>
      </c>
      <c r="C156" s="2" t="s">
        <v>1087</v>
      </c>
      <c r="D156" s="2" t="s">
        <v>2025</v>
      </c>
      <c r="E156" s="30">
        <v>2.765472</v>
      </c>
    </row>
    <row r="157" spans="1:5" s="13" customFormat="1" ht="12.75" customHeight="1">
      <c r="A157" s="3"/>
      <c r="B157" s="33">
        <v>40171</v>
      </c>
      <c r="C157" s="3" t="s">
        <v>1087</v>
      </c>
      <c r="D157" s="3" t="s">
        <v>2377</v>
      </c>
      <c r="E157" s="31">
        <v>21.4</v>
      </c>
    </row>
    <row r="158" spans="1:5" s="13" customFormat="1" ht="12.75" customHeight="1">
      <c r="A158" s="2"/>
      <c r="B158" s="32">
        <v>40156</v>
      </c>
      <c r="C158" s="2" t="s">
        <v>1087</v>
      </c>
      <c r="D158" s="2" t="s">
        <v>1607</v>
      </c>
      <c r="E158" s="30">
        <v>19.5</v>
      </c>
    </row>
    <row r="159" spans="1:5" s="13" customFormat="1" ht="12.75" customHeight="1">
      <c r="A159" s="3"/>
      <c r="B159" s="33">
        <v>40154</v>
      </c>
      <c r="C159" s="3" t="s">
        <v>1087</v>
      </c>
      <c r="D159" s="3" t="s">
        <v>1608</v>
      </c>
      <c r="E159" s="31">
        <v>49.6263574</v>
      </c>
    </row>
    <row r="160" spans="1:5" s="13" customFormat="1" ht="12.75" customHeight="1">
      <c r="A160" s="2"/>
      <c r="B160" s="32">
        <v>40149</v>
      </c>
      <c r="C160" s="2" t="s">
        <v>1087</v>
      </c>
      <c r="D160" s="2" t="s">
        <v>1609</v>
      </c>
      <c r="E160" s="30">
        <v>25</v>
      </c>
    </row>
    <row r="161" spans="1:5" s="13" customFormat="1" ht="12.75" customHeight="1">
      <c r="A161" s="3"/>
      <c r="B161" s="33">
        <v>40144</v>
      </c>
      <c r="C161" s="3" t="s">
        <v>1087</v>
      </c>
      <c r="D161" s="3" t="s">
        <v>2376</v>
      </c>
      <c r="E161" s="31">
        <v>1</v>
      </c>
    </row>
    <row r="162" spans="1:5" s="13" customFormat="1" ht="12.75" customHeight="1">
      <c r="A162" s="2"/>
      <c r="B162" s="32">
        <v>40130</v>
      </c>
      <c r="C162" s="2" t="s">
        <v>1087</v>
      </c>
      <c r="D162" s="2" t="s">
        <v>1610</v>
      </c>
      <c r="E162" s="30">
        <v>3.15</v>
      </c>
    </row>
    <row r="163" spans="1:5" s="13" customFormat="1" ht="12.75" customHeight="1">
      <c r="A163" s="3"/>
      <c r="B163" s="33">
        <v>40086</v>
      </c>
      <c r="C163" s="3" t="s">
        <v>1087</v>
      </c>
      <c r="D163" s="3" t="s">
        <v>1305</v>
      </c>
      <c r="E163" s="31">
        <v>34.025</v>
      </c>
    </row>
    <row r="164" spans="1:5" s="13" customFormat="1" ht="12.75" customHeight="1">
      <c r="A164" s="2"/>
      <c r="B164" s="32">
        <v>40086</v>
      </c>
      <c r="C164" s="2" t="s">
        <v>1087</v>
      </c>
      <c r="D164" s="2" t="s">
        <v>1611</v>
      </c>
      <c r="E164" s="30">
        <v>271.006</v>
      </c>
    </row>
    <row r="165" spans="1:5" s="13" customFormat="1" ht="12.75" customHeight="1">
      <c r="A165" s="3"/>
      <c r="B165" s="33">
        <v>40025</v>
      </c>
      <c r="C165" s="3" t="s">
        <v>1087</v>
      </c>
      <c r="D165" s="3" t="s">
        <v>1612</v>
      </c>
      <c r="E165" s="31">
        <v>15.899899999999999</v>
      </c>
    </row>
    <row r="166" spans="1:5" s="13" customFormat="1" ht="12.75" customHeight="1">
      <c r="A166" s="2"/>
      <c r="B166" s="32">
        <v>40023</v>
      </c>
      <c r="C166" s="2" t="s">
        <v>1087</v>
      </c>
      <c r="D166" s="2" t="s">
        <v>1602</v>
      </c>
      <c r="E166" s="30">
        <v>6</v>
      </c>
    </row>
    <row r="167" spans="1:5" s="13" customFormat="1" ht="12.75" customHeight="1">
      <c r="A167" s="3"/>
      <c r="B167" s="33">
        <v>39965</v>
      </c>
      <c r="C167" s="3" t="s">
        <v>1087</v>
      </c>
      <c r="D167" s="3" t="s">
        <v>1875</v>
      </c>
      <c r="E167" s="31">
        <v>100.5217779</v>
      </c>
    </row>
    <row r="168" spans="1:5" s="13" customFormat="1" ht="12.75" customHeight="1">
      <c r="A168" s="2"/>
      <c r="B168" s="32">
        <v>39962</v>
      </c>
      <c r="C168" s="2" t="s">
        <v>1087</v>
      </c>
      <c r="D168" s="2" t="s">
        <v>1549</v>
      </c>
      <c r="E168" s="30">
        <v>200</v>
      </c>
    </row>
    <row r="169" spans="1:5" s="13" customFormat="1" ht="12.75" customHeight="1">
      <c r="A169" s="3"/>
      <c r="B169" s="33">
        <v>39940</v>
      </c>
      <c r="C169" s="3" t="s">
        <v>1087</v>
      </c>
      <c r="D169" s="3" t="s">
        <v>1613</v>
      </c>
      <c r="E169" s="31">
        <v>18.25883967</v>
      </c>
    </row>
    <row r="170" spans="1:5" s="13" customFormat="1" ht="12.75" customHeight="1">
      <c r="A170" s="2"/>
      <c r="B170" s="32">
        <v>39892</v>
      </c>
      <c r="C170" s="2" t="s">
        <v>1087</v>
      </c>
      <c r="D170" s="2" t="s">
        <v>1614</v>
      </c>
      <c r="E170" s="30">
        <v>70</v>
      </c>
    </row>
    <row r="171" spans="1:5" s="13" customFormat="1" ht="12.75">
      <c r="A171" s="35"/>
      <c r="B171" s="35"/>
      <c r="C171" s="35"/>
      <c r="D171" s="35" t="s">
        <v>111</v>
      </c>
      <c r="E171" s="34">
        <f>SUM(E156:E170)</f>
        <v>838.15334697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8" r:id="rId2"/>
  <rowBreaks count="2" manualBreakCount="2">
    <brk id="72" max="4" man="1"/>
    <brk id="145" max="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6.57421875" style="0" customWidth="1"/>
    <col min="4" max="4" width="50.8515625" style="0" customWidth="1"/>
    <col min="5" max="5" width="10.57421875" style="0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9" customFormat="1" ht="30.75" customHeight="1">
      <c r="A5" s="4" t="s">
        <v>1684</v>
      </c>
      <c r="B5" s="29"/>
      <c r="C5" s="29"/>
      <c r="D5" s="29"/>
      <c r="E5" s="29"/>
    </row>
    <row r="6" spans="1:5" s="69" customFormat="1" ht="17.25" customHeight="1">
      <c r="A6" s="117" t="s">
        <v>1615</v>
      </c>
      <c r="B6" s="117"/>
      <c r="C6" s="117"/>
      <c r="D6" s="117"/>
      <c r="E6" s="117"/>
    </row>
    <row r="7" spans="1:5" s="66" customFormat="1" ht="17.25" customHeight="1">
      <c r="A7" s="116"/>
      <c r="B7" s="116"/>
      <c r="C7" s="116"/>
      <c r="D7" s="116"/>
      <c r="E7" s="116"/>
    </row>
    <row r="8" spans="1:5" s="66" customFormat="1" ht="17.25" customHeight="1">
      <c r="A8" s="71"/>
      <c r="B8" s="71"/>
      <c r="C8" s="71"/>
      <c r="D8" s="71"/>
      <c r="E8" s="71"/>
    </row>
    <row r="9" spans="1:5" ht="24.75">
      <c r="A9" s="58" t="s">
        <v>2378</v>
      </c>
      <c r="B9" s="59"/>
      <c r="C9" s="59"/>
      <c r="D9" s="60"/>
      <c r="E9" s="60"/>
    </row>
    <row r="10" spans="1:5" s="13" customFormat="1" ht="36" customHeight="1">
      <c r="A10" s="1" t="s">
        <v>1683</v>
      </c>
      <c r="B10" s="28" t="s">
        <v>551</v>
      </c>
      <c r="C10" s="28" t="s">
        <v>6</v>
      </c>
      <c r="D10" s="28" t="s">
        <v>7</v>
      </c>
      <c r="E10" s="28" t="s">
        <v>844</v>
      </c>
    </row>
    <row r="11" spans="1:5" s="13" customFormat="1" ht="12.75" customHeight="1">
      <c r="A11" s="2" t="s">
        <v>2633</v>
      </c>
      <c r="B11" s="32">
        <v>41547</v>
      </c>
      <c r="C11" s="2" t="s">
        <v>1681</v>
      </c>
      <c r="D11" s="2" t="s">
        <v>2634</v>
      </c>
      <c r="E11" s="30">
        <v>0.84404457</v>
      </c>
    </row>
    <row r="12" spans="1:5" s="13" customFormat="1" ht="12.75" customHeight="1">
      <c r="A12" s="3" t="s">
        <v>2380</v>
      </c>
      <c r="B12" s="33">
        <v>41304</v>
      </c>
      <c r="C12" s="3" t="s">
        <v>1681</v>
      </c>
      <c r="D12" s="3" t="s">
        <v>29</v>
      </c>
      <c r="E12" s="31">
        <v>1.2694063199999999</v>
      </c>
    </row>
    <row r="13" spans="1:5" s="13" customFormat="1" ht="12.75">
      <c r="A13" s="35"/>
      <c r="B13" s="35"/>
      <c r="C13" s="35"/>
      <c r="D13" s="35" t="s">
        <v>2382</v>
      </c>
      <c r="E13" s="34">
        <f>SUM(E11:E12)</f>
        <v>2.1134508899999997</v>
      </c>
    </row>
    <row r="14" spans="1:5" s="66" customFormat="1" ht="17.25" customHeight="1">
      <c r="A14" s="115"/>
      <c r="B14" s="115"/>
      <c r="C14" s="115"/>
      <c r="D14" s="115"/>
      <c r="E14" s="115"/>
    </row>
    <row r="15" spans="1:5" ht="24.75">
      <c r="A15" s="58" t="s">
        <v>1986</v>
      </c>
      <c r="B15" s="59"/>
      <c r="C15" s="59"/>
      <c r="D15" s="60"/>
      <c r="E15" s="60"/>
    </row>
    <row r="16" spans="1:5" s="13" customFormat="1" ht="36" customHeight="1">
      <c r="A16" s="1" t="s">
        <v>1683</v>
      </c>
      <c r="B16" s="28" t="s">
        <v>551</v>
      </c>
      <c r="C16" s="28" t="s">
        <v>6</v>
      </c>
      <c r="D16" s="28" t="s">
        <v>7</v>
      </c>
      <c r="E16" s="28" t="s">
        <v>844</v>
      </c>
    </row>
    <row r="17" spans="1:5" s="13" customFormat="1" ht="12.75" customHeight="1">
      <c r="A17" s="2" t="s">
        <v>550</v>
      </c>
      <c r="B17" s="32">
        <v>40939</v>
      </c>
      <c r="C17" s="2" t="s">
        <v>1087</v>
      </c>
      <c r="D17" s="2" t="s">
        <v>2327</v>
      </c>
      <c r="E17" s="30">
        <v>5</v>
      </c>
    </row>
    <row r="18" spans="1:5" s="13" customFormat="1" ht="12.75">
      <c r="A18" s="35"/>
      <c r="B18" s="35"/>
      <c r="C18" s="35"/>
      <c r="D18" s="35" t="s">
        <v>9</v>
      </c>
      <c r="E18" s="34">
        <f>SUM(E17:E17)</f>
        <v>5</v>
      </c>
    </row>
    <row r="19" spans="1:5" s="13" customFormat="1" ht="19.5" customHeight="1">
      <c r="A19" s="20"/>
      <c r="B19" s="18"/>
      <c r="C19" s="17"/>
      <c r="D19" s="17"/>
      <c r="E19" s="19"/>
    </row>
    <row r="20" spans="1:5" ht="24.75">
      <c r="A20" s="58" t="s">
        <v>3</v>
      </c>
      <c r="B20" s="59"/>
      <c r="C20" s="59"/>
      <c r="D20" s="60"/>
      <c r="E20" s="60"/>
    </row>
    <row r="21" spans="1:5" s="13" customFormat="1" ht="36" customHeight="1">
      <c r="A21" s="1" t="s">
        <v>1683</v>
      </c>
      <c r="B21" s="28" t="s">
        <v>551</v>
      </c>
      <c r="C21" s="28" t="s">
        <v>6</v>
      </c>
      <c r="D21" s="28" t="s">
        <v>7</v>
      </c>
      <c r="E21" s="28" t="s">
        <v>844</v>
      </c>
    </row>
    <row r="22" spans="1:5" s="13" customFormat="1" ht="12.75" customHeight="1">
      <c r="A22" s="2" t="s">
        <v>1822</v>
      </c>
      <c r="B22" s="32">
        <v>40745</v>
      </c>
      <c r="C22" s="2" t="s">
        <v>1681</v>
      </c>
      <c r="D22" s="2" t="s">
        <v>286</v>
      </c>
      <c r="E22" s="30">
        <v>9.6095512623</v>
      </c>
    </row>
    <row r="23" spans="1:5" s="13" customFormat="1" ht="12.75" customHeight="1">
      <c r="A23" s="3" t="s">
        <v>1624</v>
      </c>
      <c r="B23" s="33">
        <v>40588</v>
      </c>
      <c r="C23" s="3" t="s">
        <v>1681</v>
      </c>
      <c r="D23" s="3" t="s">
        <v>1682</v>
      </c>
      <c r="E23" s="31">
        <v>175.80415496</v>
      </c>
    </row>
    <row r="24" spans="1:5" s="13" customFormat="1" ht="12.75">
      <c r="A24" s="35"/>
      <c r="B24" s="35"/>
      <c r="C24" s="35"/>
      <c r="D24" s="35" t="s">
        <v>9</v>
      </c>
      <c r="E24" s="34">
        <f>SUM(E22:E23)</f>
        <v>185.4137062223</v>
      </c>
    </row>
    <row r="25" spans="1:6" s="62" customFormat="1" ht="12.75">
      <c r="A25" s="55"/>
      <c r="B25" s="56"/>
      <c r="C25" s="64"/>
      <c r="D25" s="55"/>
      <c r="E25" s="65"/>
      <c r="F25" s="63"/>
    </row>
    <row r="26" spans="1:5" ht="24.75">
      <c r="A26" s="58" t="s">
        <v>10</v>
      </c>
      <c r="B26" s="59"/>
      <c r="C26" s="59"/>
      <c r="D26" s="60"/>
      <c r="E26" s="60"/>
    </row>
    <row r="27" spans="1:5" s="13" customFormat="1" ht="36" customHeight="1">
      <c r="A27" s="1" t="s">
        <v>1683</v>
      </c>
      <c r="B27" s="28" t="s">
        <v>551</v>
      </c>
      <c r="C27" s="28" t="s">
        <v>6</v>
      </c>
      <c r="D27" s="28" t="s">
        <v>7</v>
      </c>
      <c r="E27" s="28" t="s">
        <v>844</v>
      </c>
    </row>
    <row r="28" spans="1:5" s="13" customFormat="1" ht="12.75" customHeight="1">
      <c r="A28" s="2" t="s">
        <v>11</v>
      </c>
      <c r="B28" s="32">
        <v>40532</v>
      </c>
      <c r="C28" s="2" t="s">
        <v>1681</v>
      </c>
      <c r="D28" s="2" t="s">
        <v>1685</v>
      </c>
      <c r="E28" s="30">
        <v>1895.14308423</v>
      </c>
    </row>
    <row r="29" spans="1:5" s="13" customFormat="1" ht="12.75" customHeight="1">
      <c r="A29" s="3" t="s">
        <v>550</v>
      </c>
      <c r="B29" s="33">
        <v>40403</v>
      </c>
      <c r="C29" s="3" t="s">
        <v>1087</v>
      </c>
      <c r="D29" s="3" t="s">
        <v>1462</v>
      </c>
      <c r="E29" s="31">
        <v>20</v>
      </c>
    </row>
    <row r="30" spans="1:5" s="13" customFormat="1" ht="12.75">
      <c r="A30" s="35"/>
      <c r="B30" s="35"/>
      <c r="C30" s="35"/>
      <c r="D30" s="35" t="s">
        <v>62</v>
      </c>
      <c r="E30" s="34">
        <f>SUM(E28:E29)</f>
        <v>1915.14308423</v>
      </c>
    </row>
    <row r="31" spans="1:5" ht="12.75">
      <c r="A31" s="55"/>
      <c r="B31" s="56"/>
      <c r="C31" s="64"/>
      <c r="D31" s="55"/>
      <c r="E31" s="65"/>
    </row>
    <row r="32" spans="1:5" ht="24.75">
      <c r="A32" s="58" t="s">
        <v>63</v>
      </c>
      <c r="B32" s="59"/>
      <c r="C32" s="59"/>
      <c r="D32" s="60"/>
      <c r="E32" s="60"/>
    </row>
    <row r="33" spans="1:5" s="13" customFormat="1" ht="36" customHeight="1">
      <c r="A33" s="1" t="s">
        <v>1683</v>
      </c>
      <c r="B33" s="28" t="s">
        <v>551</v>
      </c>
      <c r="C33" s="28" t="s">
        <v>6</v>
      </c>
      <c r="D33" s="28" t="s">
        <v>7</v>
      </c>
      <c r="E33" s="28" t="s">
        <v>844</v>
      </c>
    </row>
    <row r="34" spans="1:5" s="13" customFormat="1" ht="12.75" customHeight="1">
      <c r="A34" s="2" t="s">
        <v>1001</v>
      </c>
      <c r="B34" s="32">
        <v>39881</v>
      </c>
      <c r="C34" s="2" t="s">
        <v>900</v>
      </c>
      <c r="D34" s="2" t="s">
        <v>1002</v>
      </c>
      <c r="E34" s="30">
        <v>30.637782</v>
      </c>
    </row>
    <row r="35" spans="1:5" s="13" customFormat="1" ht="12.75" customHeight="1">
      <c r="A35" s="3" t="s">
        <v>1001</v>
      </c>
      <c r="B35" s="33">
        <v>39881</v>
      </c>
      <c r="C35" s="3" t="s">
        <v>900</v>
      </c>
      <c r="D35" s="3" t="s">
        <v>1002</v>
      </c>
      <c r="E35" s="31">
        <v>16.05</v>
      </c>
    </row>
    <row r="36" spans="1:5" s="13" customFormat="1" ht="12.75">
      <c r="A36" s="35"/>
      <c r="B36" s="35"/>
      <c r="C36" s="35"/>
      <c r="D36" s="35" t="s">
        <v>111</v>
      </c>
      <c r="E36" s="34">
        <f>SUM(E34:E35)</f>
        <v>46.687782</v>
      </c>
    </row>
    <row r="38" spans="1:5" ht="24.75">
      <c r="A38" s="58" t="s">
        <v>112</v>
      </c>
      <c r="B38" s="59"/>
      <c r="C38" s="59"/>
      <c r="D38" s="60"/>
      <c r="E38" s="60"/>
    </row>
    <row r="39" spans="1:5" s="13" customFormat="1" ht="36" customHeight="1">
      <c r="A39" s="1" t="s">
        <v>1683</v>
      </c>
      <c r="B39" s="28" t="s">
        <v>551</v>
      </c>
      <c r="C39" s="28" t="s">
        <v>6</v>
      </c>
      <c r="D39" s="28" t="s">
        <v>7</v>
      </c>
      <c r="E39" s="28" t="s">
        <v>844</v>
      </c>
    </row>
    <row r="40" spans="1:5" s="13" customFormat="1" ht="12.75" customHeight="1">
      <c r="A40" s="2" t="s">
        <v>799</v>
      </c>
      <c r="B40" s="32">
        <v>39546</v>
      </c>
      <c r="C40" s="2" t="s">
        <v>686</v>
      </c>
      <c r="D40" s="2" t="s">
        <v>1689</v>
      </c>
      <c r="E40" s="30">
        <v>270</v>
      </c>
    </row>
    <row r="41" spans="1:5" s="13" customFormat="1" ht="12.75" customHeight="1">
      <c r="A41" s="3" t="s">
        <v>800</v>
      </c>
      <c r="B41" s="33">
        <v>39546</v>
      </c>
      <c r="C41" s="3" t="s">
        <v>686</v>
      </c>
      <c r="D41" s="3" t="s">
        <v>1688</v>
      </c>
      <c r="E41" s="31">
        <v>300</v>
      </c>
    </row>
    <row r="42" spans="1:5" s="13" customFormat="1" ht="12.75" customHeight="1">
      <c r="A42" s="2" t="s">
        <v>429</v>
      </c>
      <c r="B42" s="32">
        <v>39496</v>
      </c>
      <c r="C42" s="2" t="s">
        <v>289</v>
      </c>
      <c r="D42" s="2" t="s">
        <v>1686</v>
      </c>
      <c r="E42" s="30">
        <v>10000</v>
      </c>
    </row>
    <row r="43" spans="1:5" s="13" customFormat="1" ht="12.75" customHeight="1">
      <c r="A43" s="3" t="s">
        <v>430</v>
      </c>
      <c r="B43" s="33">
        <v>39486</v>
      </c>
      <c r="C43" s="3" t="s">
        <v>289</v>
      </c>
      <c r="D43" s="3" t="s">
        <v>451</v>
      </c>
      <c r="E43" s="31">
        <v>5000</v>
      </c>
    </row>
    <row r="44" spans="1:5" s="13" customFormat="1" ht="12.75" customHeight="1">
      <c r="A44" s="2" t="s">
        <v>440</v>
      </c>
      <c r="B44" s="32">
        <v>39451</v>
      </c>
      <c r="C44" s="2" t="s">
        <v>289</v>
      </c>
      <c r="D44" s="2" t="s">
        <v>1687</v>
      </c>
      <c r="E44" s="30">
        <v>1000</v>
      </c>
    </row>
    <row r="45" spans="1:5" s="13" customFormat="1" ht="12.75">
      <c r="A45" s="35"/>
      <c r="B45" s="35"/>
      <c r="C45" s="35"/>
      <c r="D45" s="35" t="s">
        <v>138</v>
      </c>
      <c r="E45" s="34">
        <f>SUM(E40:E44)</f>
        <v>16570</v>
      </c>
    </row>
    <row r="46" spans="1:5" s="13" customFormat="1" ht="12.75" customHeight="1">
      <c r="A46" s="3"/>
      <c r="B46" s="33"/>
      <c r="C46" s="3"/>
      <c r="D46" s="3"/>
      <c r="E46" s="31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3.7109375" style="22" customWidth="1"/>
    <col min="2" max="2" width="16.28125" style="22" customWidth="1"/>
    <col min="3" max="3" width="14.7109375" style="22" customWidth="1"/>
    <col min="4" max="4" width="26.140625" style="22" customWidth="1"/>
    <col min="5" max="5" width="18.28125" style="22" customWidth="1"/>
    <col min="6" max="6" width="15.00390625" style="13" bestFit="1" customWidth="1"/>
    <col min="7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281</v>
      </c>
      <c r="B5" s="29"/>
      <c r="C5" s="29"/>
      <c r="D5" s="29"/>
      <c r="E5" s="29"/>
    </row>
    <row r="6" spans="1:5" s="66" customFormat="1" ht="17.25" customHeight="1">
      <c r="A6" s="117" t="s">
        <v>2</v>
      </c>
      <c r="B6" s="117"/>
      <c r="C6" s="117"/>
      <c r="D6" s="117"/>
      <c r="E6" s="117"/>
    </row>
    <row r="7" spans="1:5" s="66" customFormat="1" ht="17.25" customHeight="1">
      <c r="A7" s="116"/>
      <c r="B7" s="116"/>
      <c r="C7" s="116"/>
      <c r="D7" s="116"/>
      <c r="E7" s="116"/>
    </row>
    <row r="8" spans="1:5" s="66" customFormat="1" ht="17.25" customHeight="1">
      <c r="A8" s="113"/>
      <c r="B8" s="113"/>
      <c r="C8" s="113"/>
      <c r="D8" s="113"/>
      <c r="E8" s="113"/>
    </row>
    <row r="9" spans="1:5" ht="24.75" customHeight="1">
      <c r="A9" s="12" t="s">
        <v>2378</v>
      </c>
      <c r="B9" s="10"/>
      <c r="C9" s="10"/>
      <c r="D9" s="11"/>
      <c r="E9" s="11"/>
    </row>
    <row r="10" spans="1:5" ht="18">
      <c r="A10" s="1" t="s">
        <v>282</v>
      </c>
      <c r="B10" s="28" t="s">
        <v>283</v>
      </c>
      <c r="C10" s="28" t="s">
        <v>6</v>
      </c>
      <c r="D10" s="28" t="s">
        <v>7</v>
      </c>
      <c r="E10" s="28" t="s">
        <v>284</v>
      </c>
    </row>
    <row r="11" spans="1:5" ht="12.75">
      <c r="A11" s="14"/>
      <c r="B11" s="15"/>
      <c r="C11" s="14"/>
      <c r="D11" s="14"/>
      <c r="E11" s="16"/>
    </row>
    <row r="12" spans="1:5" ht="12.75">
      <c r="A12" s="35"/>
      <c r="B12" s="35"/>
      <c r="C12" s="35"/>
      <c r="D12" s="35" t="s">
        <v>2382</v>
      </c>
      <c r="E12" s="34" t="s">
        <v>285</v>
      </c>
    </row>
    <row r="13" spans="1:5" ht="24.75" customHeight="1">
      <c r="A13" s="70"/>
      <c r="B13" s="70"/>
      <c r="C13" s="70"/>
      <c r="D13" s="70"/>
      <c r="E13" s="70"/>
    </row>
    <row r="14" spans="1:5" ht="24.75" customHeight="1">
      <c r="A14" s="12" t="s">
        <v>1986</v>
      </c>
      <c r="B14" s="10"/>
      <c r="C14" s="10"/>
      <c r="D14" s="11"/>
      <c r="E14" s="11"/>
    </row>
    <row r="15" spans="1:5" ht="18">
      <c r="A15" s="1" t="s">
        <v>282</v>
      </c>
      <c r="B15" s="28" t="s">
        <v>283</v>
      </c>
      <c r="C15" s="28" t="s">
        <v>6</v>
      </c>
      <c r="D15" s="28" t="s">
        <v>7</v>
      </c>
      <c r="E15" s="28" t="s">
        <v>284</v>
      </c>
    </row>
    <row r="16" spans="1:5" ht="12.75">
      <c r="A16" s="14"/>
      <c r="B16" s="15"/>
      <c r="C16" s="14"/>
      <c r="D16" s="14"/>
      <c r="E16" s="16"/>
    </row>
    <row r="17" spans="1:5" ht="12.75">
      <c r="A17" s="35"/>
      <c r="B17" s="35"/>
      <c r="C17" s="35"/>
      <c r="D17" s="35" t="s">
        <v>1987</v>
      </c>
      <c r="E17" s="34" t="s">
        <v>285</v>
      </c>
    </row>
    <row r="18" ht="24.75" customHeight="1">
      <c r="A18" s="21"/>
    </row>
    <row r="19" spans="1:5" ht="24.75" customHeight="1">
      <c r="A19" s="12" t="s">
        <v>3</v>
      </c>
      <c r="B19" s="10"/>
      <c r="C19" s="10"/>
      <c r="D19" s="11"/>
      <c r="E19" s="11"/>
    </row>
    <row r="20" spans="1:5" ht="18">
      <c r="A20" s="1" t="s">
        <v>282</v>
      </c>
      <c r="B20" s="28" t="s">
        <v>283</v>
      </c>
      <c r="C20" s="28" t="s">
        <v>6</v>
      </c>
      <c r="D20" s="28" t="s">
        <v>7</v>
      </c>
      <c r="E20" s="28" t="s">
        <v>284</v>
      </c>
    </row>
    <row r="21" spans="1:5" ht="12.75">
      <c r="A21" s="14"/>
      <c r="B21" s="15"/>
      <c r="C21" s="14"/>
      <c r="D21" s="14"/>
      <c r="E21" s="16"/>
    </row>
    <row r="22" spans="1:5" ht="12.75">
      <c r="A22" s="35"/>
      <c r="B22" s="35"/>
      <c r="C22" s="35"/>
      <c r="D22" s="35" t="s">
        <v>9</v>
      </c>
      <c r="E22" s="34" t="s">
        <v>285</v>
      </c>
    </row>
    <row r="23" ht="24.75" customHeight="1">
      <c r="A23" s="21"/>
    </row>
    <row r="24" spans="1:5" ht="24.75" customHeight="1">
      <c r="A24" s="12" t="s">
        <v>10</v>
      </c>
      <c r="B24" s="10"/>
      <c r="C24" s="10"/>
      <c r="D24" s="11"/>
      <c r="E24" s="11"/>
    </row>
    <row r="25" spans="1:5" ht="18">
      <c r="A25" s="1" t="s">
        <v>282</v>
      </c>
      <c r="B25" s="28" t="s">
        <v>283</v>
      </c>
      <c r="C25" s="28" t="s">
        <v>6</v>
      </c>
      <c r="D25" s="28" t="s">
        <v>7</v>
      </c>
      <c r="E25" s="28" t="s">
        <v>284</v>
      </c>
    </row>
    <row r="26" spans="1:5" ht="12.75">
      <c r="A26" s="14"/>
      <c r="B26" s="15"/>
      <c r="C26" s="14"/>
      <c r="D26" s="14"/>
      <c r="E26" s="16"/>
    </row>
    <row r="27" spans="1:5" ht="12.75">
      <c r="A27" s="35"/>
      <c r="B27" s="35"/>
      <c r="C27" s="35"/>
      <c r="D27" s="35" t="s">
        <v>62</v>
      </c>
      <c r="E27" s="34" t="s">
        <v>285</v>
      </c>
    </row>
    <row r="28" ht="24.75" customHeight="1">
      <c r="A28" s="21"/>
    </row>
    <row r="29" spans="1:5" ht="24.75" customHeight="1">
      <c r="A29" s="12" t="s">
        <v>63</v>
      </c>
      <c r="B29" s="10"/>
      <c r="C29" s="10"/>
      <c r="D29" s="11"/>
      <c r="E29" s="11"/>
    </row>
    <row r="30" spans="1:5" ht="18">
      <c r="A30" s="1" t="s">
        <v>282</v>
      </c>
      <c r="B30" s="28" t="s">
        <v>283</v>
      </c>
      <c r="C30" s="28" t="s">
        <v>6</v>
      </c>
      <c r="D30" s="28" t="s">
        <v>7</v>
      </c>
      <c r="E30" s="28" t="s">
        <v>284</v>
      </c>
    </row>
    <row r="31" spans="1:5" ht="12.75">
      <c r="A31" s="14"/>
      <c r="B31" s="15"/>
      <c r="C31" s="14"/>
      <c r="D31" s="14"/>
      <c r="E31" s="16"/>
    </row>
    <row r="32" spans="1:5" ht="12.75">
      <c r="A32" s="35"/>
      <c r="B32" s="35"/>
      <c r="C32" s="35"/>
      <c r="D32" s="35" t="s">
        <v>111</v>
      </c>
      <c r="E32" s="34" t="s">
        <v>285</v>
      </c>
    </row>
    <row r="33" ht="24.75" customHeight="1">
      <c r="A33" s="21"/>
    </row>
    <row r="34" spans="1:5" ht="24.75" customHeight="1">
      <c r="A34" s="12" t="s">
        <v>112</v>
      </c>
      <c r="B34" s="10"/>
      <c r="C34" s="10"/>
      <c r="D34" s="11"/>
      <c r="E34" s="11"/>
    </row>
    <row r="35" spans="1:5" ht="12.75" customHeight="1">
      <c r="A35" s="1" t="s">
        <v>282</v>
      </c>
      <c r="B35" s="28" t="s">
        <v>283</v>
      </c>
      <c r="C35" s="28" t="s">
        <v>6</v>
      </c>
      <c r="D35" s="28" t="s">
        <v>7</v>
      </c>
      <c r="E35" s="28" t="s">
        <v>284</v>
      </c>
    </row>
    <row r="36" spans="1:5" ht="12.75">
      <c r="A36" s="2"/>
      <c r="B36" s="32">
        <v>39476</v>
      </c>
      <c r="C36" s="2" t="s">
        <v>12</v>
      </c>
      <c r="D36" s="2" t="s">
        <v>286</v>
      </c>
      <c r="E36" s="30">
        <v>3.12650777</v>
      </c>
    </row>
    <row r="37" spans="1:5" ht="12.75">
      <c r="A37" s="35"/>
      <c r="B37" s="35"/>
      <c r="C37" s="35"/>
      <c r="D37" s="35" t="s">
        <v>138</v>
      </c>
      <c r="E37" s="34">
        <f>SUM(E36)</f>
        <v>3.12650777</v>
      </c>
    </row>
    <row r="38" ht="24.75" customHeight="1">
      <c r="A38" s="21"/>
    </row>
    <row r="39" spans="1:5" ht="24.75" customHeight="1">
      <c r="A39" s="12" t="s">
        <v>139</v>
      </c>
      <c r="B39" s="10"/>
      <c r="C39" s="10"/>
      <c r="D39" s="11"/>
      <c r="E39" s="11"/>
    </row>
    <row r="40" spans="1:5" ht="12.75" customHeight="1">
      <c r="A40" s="1" t="s">
        <v>282</v>
      </c>
      <c r="B40" s="28" t="s">
        <v>283</v>
      </c>
      <c r="C40" s="28" t="s">
        <v>6</v>
      </c>
      <c r="D40" s="28" t="s">
        <v>7</v>
      </c>
      <c r="E40" s="28" t="s">
        <v>284</v>
      </c>
    </row>
    <row r="41" spans="1:5" ht="12.75">
      <c r="A41" s="2"/>
      <c r="B41" s="32"/>
      <c r="C41" s="2"/>
      <c r="D41" s="2"/>
      <c r="E41" s="30"/>
    </row>
    <row r="42" spans="1:5" ht="12.75">
      <c r="A42" s="35"/>
      <c r="B42" s="35"/>
      <c r="C42" s="35"/>
      <c r="D42" s="35" t="s">
        <v>280</v>
      </c>
      <c r="E42" s="34" t="s">
        <v>285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7.57421875" style="22" customWidth="1"/>
    <col min="2" max="2" width="14.28125" style="22" customWidth="1"/>
    <col min="3" max="3" width="28.00390625" style="22" bestFit="1" customWidth="1"/>
    <col min="4" max="4" width="44.00390625" style="22" bestFit="1" customWidth="1"/>
    <col min="5" max="5" width="12.00390625" style="22" bestFit="1" customWidth="1"/>
    <col min="6" max="6" width="11.57421875" style="13" customWidth="1"/>
    <col min="7" max="7" width="20.28125" style="13" customWidth="1"/>
    <col min="8" max="8" width="9.140625" style="13" customWidth="1"/>
    <col min="9" max="9" width="12.00390625" style="13" customWidth="1"/>
    <col min="10" max="11" width="9.140625" style="13" customWidth="1"/>
    <col min="12" max="12" width="12.00390625" style="13" bestFit="1" customWidth="1"/>
    <col min="13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</v>
      </c>
      <c r="B5" s="29"/>
      <c r="C5" s="29"/>
      <c r="D5" s="29"/>
      <c r="E5" s="29"/>
    </row>
    <row r="6" spans="1:5" s="66" customFormat="1" ht="17.25" customHeight="1">
      <c r="A6" s="117" t="s">
        <v>287</v>
      </c>
      <c r="B6" s="117"/>
      <c r="C6" s="117"/>
      <c r="D6" s="117"/>
      <c r="E6" s="117"/>
    </row>
    <row r="7" spans="1:5" s="66" customFormat="1" ht="17.25" customHeight="1">
      <c r="A7" s="116"/>
      <c r="B7" s="116"/>
      <c r="C7" s="116"/>
      <c r="D7" s="116"/>
      <c r="E7" s="116"/>
    </row>
    <row r="8" spans="1:5" s="66" customFormat="1" ht="17.25" customHeight="1">
      <c r="A8" s="113"/>
      <c r="B8" s="113"/>
      <c r="C8" s="113"/>
      <c r="D8" s="113"/>
      <c r="E8" s="113"/>
    </row>
    <row r="9" spans="1:5" ht="24.75" customHeight="1">
      <c r="A9" s="12" t="s">
        <v>2378</v>
      </c>
      <c r="B9" s="10"/>
      <c r="C9" s="10"/>
      <c r="D9" s="11"/>
      <c r="E9" s="11"/>
    </row>
    <row r="10" spans="1:5" ht="33.75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8</v>
      </c>
    </row>
    <row r="11" spans="1:5" ht="12.75" customHeight="1">
      <c r="A11" s="2" t="s">
        <v>2681</v>
      </c>
      <c r="B11" s="32">
        <v>41626</v>
      </c>
      <c r="C11" s="2" t="s">
        <v>289</v>
      </c>
      <c r="D11" s="2" t="s">
        <v>2685</v>
      </c>
      <c r="E11" s="30">
        <v>75</v>
      </c>
    </row>
    <row r="12" spans="1:5" ht="12.75" customHeight="1">
      <c r="A12" s="3" t="s">
        <v>2682</v>
      </c>
      <c r="B12" s="33">
        <v>41626</v>
      </c>
      <c r="C12" s="3" t="s">
        <v>289</v>
      </c>
      <c r="D12" s="3" t="s">
        <v>2685</v>
      </c>
      <c r="E12" s="31">
        <v>75</v>
      </c>
    </row>
    <row r="13" spans="1:5" ht="12.75" customHeight="1">
      <c r="A13" s="2" t="s">
        <v>2683</v>
      </c>
      <c r="B13" s="32">
        <v>41626</v>
      </c>
      <c r="C13" s="2" t="s">
        <v>289</v>
      </c>
      <c r="D13" s="2" t="s">
        <v>2685</v>
      </c>
      <c r="E13" s="30">
        <v>75</v>
      </c>
    </row>
    <row r="14" spans="1:5" ht="12.75" customHeight="1">
      <c r="A14" s="3" t="s">
        <v>2684</v>
      </c>
      <c r="B14" s="33">
        <v>41626</v>
      </c>
      <c r="C14" s="3" t="s">
        <v>289</v>
      </c>
      <c r="D14" s="3" t="s">
        <v>2685</v>
      </c>
      <c r="E14" s="31">
        <v>75</v>
      </c>
    </row>
    <row r="15" spans="1:5" ht="12.75" customHeight="1">
      <c r="A15" s="2" t="s">
        <v>2599</v>
      </c>
      <c r="B15" s="32">
        <v>41575</v>
      </c>
      <c r="C15" s="2" t="s">
        <v>289</v>
      </c>
      <c r="D15" s="2" t="s">
        <v>2309</v>
      </c>
      <c r="E15" s="30">
        <v>300</v>
      </c>
    </row>
    <row r="16" spans="1:5" ht="12.75" customHeight="1">
      <c r="A16" s="3" t="s">
        <v>2600</v>
      </c>
      <c r="B16" s="33">
        <v>41572</v>
      </c>
      <c r="C16" s="3" t="s">
        <v>289</v>
      </c>
      <c r="D16" s="3" t="s">
        <v>2596</v>
      </c>
      <c r="E16" s="31">
        <v>73.73</v>
      </c>
    </row>
    <row r="17" spans="1:5" ht="12.75" customHeight="1">
      <c r="A17" s="2" t="s">
        <v>2601</v>
      </c>
      <c r="B17" s="32">
        <v>41572</v>
      </c>
      <c r="C17" s="2" t="s">
        <v>289</v>
      </c>
      <c r="D17" s="2" t="s">
        <v>2596</v>
      </c>
      <c r="E17" s="30">
        <v>213.96</v>
      </c>
    </row>
    <row r="18" spans="1:5" ht="12.75" customHeight="1">
      <c r="A18" s="3" t="s">
        <v>2602</v>
      </c>
      <c r="B18" s="33">
        <v>41568</v>
      </c>
      <c r="C18" s="3" t="s">
        <v>289</v>
      </c>
      <c r="D18" s="3" t="s">
        <v>2597</v>
      </c>
      <c r="E18" s="31">
        <v>304.025</v>
      </c>
    </row>
    <row r="19" spans="1:5" ht="12.75" customHeight="1">
      <c r="A19" s="2" t="s">
        <v>2603</v>
      </c>
      <c r="B19" s="32">
        <v>41568</v>
      </c>
      <c r="C19" s="2" t="s">
        <v>289</v>
      </c>
      <c r="D19" s="2" t="s">
        <v>2597</v>
      </c>
      <c r="E19" s="30">
        <v>340</v>
      </c>
    </row>
    <row r="20" spans="1:5" ht="12.75" customHeight="1">
      <c r="A20" s="3" t="s">
        <v>2604</v>
      </c>
      <c r="B20" s="33">
        <v>41568</v>
      </c>
      <c r="C20" s="3" t="s">
        <v>289</v>
      </c>
      <c r="D20" s="3" t="s">
        <v>2597</v>
      </c>
      <c r="E20" s="31">
        <v>105.975</v>
      </c>
    </row>
    <row r="21" spans="1:5" ht="12.75" customHeight="1">
      <c r="A21" s="2" t="s">
        <v>2605</v>
      </c>
      <c r="B21" s="32">
        <v>41555</v>
      </c>
      <c r="C21" s="2" t="s">
        <v>289</v>
      </c>
      <c r="D21" s="2" t="s">
        <v>2598</v>
      </c>
      <c r="E21" s="30">
        <v>450</v>
      </c>
    </row>
    <row r="22" spans="1:5" ht="12.75" customHeight="1">
      <c r="A22" s="3" t="s">
        <v>2606</v>
      </c>
      <c r="B22" s="33">
        <v>41554</v>
      </c>
      <c r="C22" s="3" t="s">
        <v>289</v>
      </c>
      <c r="D22" s="3" t="s">
        <v>2431</v>
      </c>
      <c r="E22" s="31">
        <v>142.465</v>
      </c>
    </row>
    <row r="23" spans="1:5" ht="12.75" customHeight="1">
      <c r="A23" s="2" t="s">
        <v>2607</v>
      </c>
      <c r="B23" s="32">
        <v>41554</v>
      </c>
      <c r="C23" s="2" t="s">
        <v>289</v>
      </c>
      <c r="D23" s="2" t="s">
        <v>2431</v>
      </c>
      <c r="E23" s="30">
        <v>269.338</v>
      </c>
    </row>
    <row r="24" spans="1:5" ht="12.75" customHeight="1">
      <c r="A24" s="3" t="s">
        <v>2608</v>
      </c>
      <c r="B24" s="33">
        <v>41554</v>
      </c>
      <c r="C24" s="3" t="s">
        <v>289</v>
      </c>
      <c r="D24" s="3" t="s">
        <v>2431</v>
      </c>
      <c r="E24" s="31">
        <v>128.197</v>
      </c>
    </row>
    <row r="25" spans="1:5" ht="12.75" customHeight="1">
      <c r="A25" s="2" t="s">
        <v>2525</v>
      </c>
      <c r="B25" s="32">
        <v>41479</v>
      </c>
      <c r="C25" s="2" t="s">
        <v>289</v>
      </c>
      <c r="D25" s="2" t="s">
        <v>1804</v>
      </c>
      <c r="E25" s="30">
        <v>185.099</v>
      </c>
    </row>
    <row r="26" spans="1:5" ht="12.75" customHeight="1">
      <c r="A26" s="3" t="s">
        <v>2524</v>
      </c>
      <c r="B26" s="33">
        <v>41479</v>
      </c>
      <c r="C26" s="3" t="s">
        <v>289</v>
      </c>
      <c r="D26" s="3" t="s">
        <v>1804</v>
      </c>
      <c r="E26" s="31">
        <v>62.472</v>
      </c>
    </row>
    <row r="27" spans="1:5" ht="12.75" customHeight="1">
      <c r="A27" s="2" t="s">
        <v>2523</v>
      </c>
      <c r="B27" s="32">
        <v>41479</v>
      </c>
      <c r="C27" s="2" t="s">
        <v>289</v>
      </c>
      <c r="D27" s="2" t="s">
        <v>1804</v>
      </c>
      <c r="E27" s="30">
        <v>152.429</v>
      </c>
    </row>
    <row r="28" spans="1:5" ht="12.75" customHeight="1">
      <c r="A28" s="3" t="s">
        <v>2522</v>
      </c>
      <c r="B28" s="33">
        <v>41458</v>
      </c>
      <c r="C28" s="3" t="s">
        <v>289</v>
      </c>
      <c r="D28" s="3" t="s">
        <v>1774</v>
      </c>
      <c r="E28" s="31">
        <v>1065</v>
      </c>
    </row>
    <row r="29" spans="1:5" ht="12.75" customHeight="1">
      <c r="A29" s="2" t="s">
        <v>2451</v>
      </c>
      <c r="B29" s="32">
        <v>41390</v>
      </c>
      <c r="C29" s="2" t="s">
        <v>289</v>
      </c>
      <c r="D29" s="2" t="s">
        <v>2297</v>
      </c>
      <c r="E29" s="30">
        <v>400</v>
      </c>
    </row>
    <row r="30" spans="1:5" ht="12.75" customHeight="1">
      <c r="A30" s="3" t="s">
        <v>2452</v>
      </c>
      <c r="B30" s="33">
        <v>41390</v>
      </c>
      <c r="C30" s="3" t="s">
        <v>289</v>
      </c>
      <c r="D30" s="3" t="s">
        <v>2449</v>
      </c>
      <c r="E30" s="31">
        <v>681</v>
      </c>
    </row>
    <row r="31" spans="1:5" ht="12.75" customHeight="1">
      <c r="A31" s="2" t="s">
        <v>2453</v>
      </c>
      <c r="B31" s="32">
        <v>41390</v>
      </c>
      <c r="C31" s="2" t="s">
        <v>289</v>
      </c>
      <c r="D31" s="2" t="s">
        <v>2449</v>
      </c>
      <c r="E31" s="30">
        <v>200</v>
      </c>
    </row>
    <row r="32" spans="1:5" ht="12.75" customHeight="1">
      <c r="A32" s="3" t="s">
        <v>2454</v>
      </c>
      <c r="B32" s="33">
        <v>41390</v>
      </c>
      <c r="C32" s="3" t="s">
        <v>289</v>
      </c>
      <c r="D32" s="3" t="s">
        <v>569</v>
      </c>
      <c r="E32" s="31">
        <v>255</v>
      </c>
    </row>
    <row r="33" spans="1:5" ht="12.75" customHeight="1">
      <c r="A33" s="2" t="s">
        <v>2455</v>
      </c>
      <c r="B33" s="32">
        <v>41390</v>
      </c>
      <c r="C33" s="2" t="s">
        <v>289</v>
      </c>
      <c r="D33" s="2" t="s">
        <v>569</v>
      </c>
      <c r="E33" s="30">
        <v>123.68</v>
      </c>
    </row>
    <row r="34" spans="1:5" ht="12.75" customHeight="1">
      <c r="A34" s="3" t="s">
        <v>2456</v>
      </c>
      <c r="B34" s="33">
        <v>41390</v>
      </c>
      <c r="C34" s="3" t="s">
        <v>289</v>
      </c>
      <c r="D34" s="3" t="s">
        <v>569</v>
      </c>
      <c r="E34" s="31">
        <v>571.32</v>
      </c>
    </row>
    <row r="35" spans="1:5" ht="12.75" customHeight="1">
      <c r="A35" s="2" t="s">
        <v>2457</v>
      </c>
      <c r="B35" s="32">
        <v>41390</v>
      </c>
      <c r="C35" s="2" t="s">
        <v>398</v>
      </c>
      <c r="D35" s="2" t="s">
        <v>2450</v>
      </c>
      <c r="E35" s="30">
        <v>320</v>
      </c>
    </row>
    <row r="36" spans="1:5" ht="12.75" customHeight="1">
      <c r="A36" s="3" t="s">
        <v>2417</v>
      </c>
      <c r="B36" s="33">
        <v>41352</v>
      </c>
      <c r="C36" s="3" t="s">
        <v>289</v>
      </c>
      <c r="D36" s="3" t="s">
        <v>447</v>
      </c>
      <c r="E36" s="31">
        <v>653.675</v>
      </c>
    </row>
    <row r="37" spans="1:5" ht="12.75" customHeight="1">
      <c r="A37" s="2" t="s">
        <v>2418</v>
      </c>
      <c r="B37" s="32">
        <v>41352</v>
      </c>
      <c r="C37" s="2" t="s">
        <v>289</v>
      </c>
      <c r="D37" s="2" t="s">
        <v>447</v>
      </c>
      <c r="E37" s="30">
        <v>1095.508</v>
      </c>
    </row>
    <row r="38" spans="1:5" ht="12.75" customHeight="1">
      <c r="A38" s="3" t="s">
        <v>2419</v>
      </c>
      <c r="B38" s="33">
        <v>41352</v>
      </c>
      <c r="C38" s="3" t="s">
        <v>289</v>
      </c>
      <c r="D38" s="3" t="s">
        <v>447</v>
      </c>
      <c r="E38" s="31">
        <v>410.817</v>
      </c>
    </row>
    <row r="39" spans="1:5" ht="12.75" customHeight="1">
      <c r="A39" s="2" t="s">
        <v>2395</v>
      </c>
      <c r="B39" s="32">
        <v>41330</v>
      </c>
      <c r="C39" s="2" t="s">
        <v>289</v>
      </c>
      <c r="D39" s="2" t="s">
        <v>2402</v>
      </c>
      <c r="E39" s="30">
        <v>367.05</v>
      </c>
    </row>
    <row r="40" spans="1:5" ht="12.75" customHeight="1">
      <c r="A40" s="3" t="s">
        <v>2396</v>
      </c>
      <c r="B40" s="33">
        <v>41330</v>
      </c>
      <c r="C40" s="3" t="s">
        <v>289</v>
      </c>
      <c r="D40" s="3" t="s">
        <v>2402</v>
      </c>
      <c r="E40" s="31">
        <v>324.02</v>
      </c>
    </row>
    <row r="41" spans="1:5" ht="12.75" customHeight="1">
      <c r="A41" s="2" t="s">
        <v>2397</v>
      </c>
      <c r="B41" s="32">
        <v>41327</v>
      </c>
      <c r="C41" s="2" t="s">
        <v>289</v>
      </c>
      <c r="D41" s="2" t="s">
        <v>507</v>
      </c>
      <c r="E41" s="30">
        <v>50</v>
      </c>
    </row>
    <row r="42" spans="1:5" ht="12.75" customHeight="1">
      <c r="A42" s="3" t="s">
        <v>2398</v>
      </c>
      <c r="B42" s="33">
        <v>41327</v>
      </c>
      <c r="C42" s="3" t="s">
        <v>289</v>
      </c>
      <c r="D42" s="3" t="s">
        <v>507</v>
      </c>
      <c r="E42" s="31">
        <v>400</v>
      </c>
    </row>
    <row r="43" spans="1:5" ht="12.75" customHeight="1">
      <c r="A43" s="2" t="s">
        <v>2399</v>
      </c>
      <c r="B43" s="32">
        <v>41325</v>
      </c>
      <c r="C43" s="2" t="s">
        <v>289</v>
      </c>
      <c r="D43" s="2" t="s">
        <v>622</v>
      </c>
      <c r="E43" s="30">
        <v>180.09</v>
      </c>
    </row>
    <row r="44" spans="1:5" ht="12.75" customHeight="1">
      <c r="A44" s="3" t="s">
        <v>2400</v>
      </c>
      <c r="B44" s="33">
        <v>41325</v>
      </c>
      <c r="C44" s="3" t="s">
        <v>289</v>
      </c>
      <c r="D44" s="3" t="s">
        <v>622</v>
      </c>
      <c r="E44" s="31">
        <v>395.23</v>
      </c>
    </row>
    <row r="45" spans="1:5" ht="12.75" customHeight="1">
      <c r="A45" s="2" t="s">
        <v>2401</v>
      </c>
      <c r="B45" s="32">
        <v>41325</v>
      </c>
      <c r="C45" s="2" t="s">
        <v>289</v>
      </c>
      <c r="D45" s="2" t="s">
        <v>622</v>
      </c>
      <c r="E45" s="30">
        <v>424.68</v>
      </c>
    </row>
    <row r="46" spans="1:5" ht="12.75">
      <c r="A46" s="35"/>
      <c r="B46" s="35"/>
      <c r="C46" s="35"/>
      <c r="D46" s="35" t="s">
        <v>2382</v>
      </c>
      <c r="E46" s="34">
        <f>SUM(E11:E45)</f>
        <v>10944.760000000002</v>
      </c>
    </row>
    <row r="47" ht="19.5">
      <c r="A47" s="21"/>
    </row>
    <row r="48" spans="1:5" ht="24.75" customHeight="1">
      <c r="A48" s="12" t="s">
        <v>1986</v>
      </c>
      <c r="B48" s="10"/>
      <c r="C48" s="10"/>
      <c r="D48" s="11"/>
      <c r="E48" s="11"/>
    </row>
    <row r="49" spans="1:5" ht="36" customHeight="1">
      <c r="A49" s="1" t="s">
        <v>4</v>
      </c>
      <c r="B49" s="28" t="s">
        <v>5</v>
      </c>
      <c r="C49" s="28" t="s">
        <v>6</v>
      </c>
      <c r="D49" s="28" t="s">
        <v>7</v>
      </c>
      <c r="E49" s="28" t="s">
        <v>8</v>
      </c>
    </row>
    <row r="50" spans="1:5" ht="12.75" customHeight="1">
      <c r="A50" s="2" t="s">
        <v>2336</v>
      </c>
      <c r="B50" s="32">
        <v>41264</v>
      </c>
      <c r="C50" s="2" t="s">
        <v>289</v>
      </c>
      <c r="D50" s="2" t="s">
        <v>2335</v>
      </c>
      <c r="E50" s="30">
        <v>370</v>
      </c>
    </row>
    <row r="51" spans="1:5" ht="12.75" customHeight="1">
      <c r="A51" s="3" t="s">
        <v>2337</v>
      </c>
      <c r="B51" s="33">
        <v>41264</v>
      </c>
      <c r="C51" s="3" t="s">
        <v>289</v>
      </c>
      <c r="D51" s="3" t="s">
        <v>2335</v>
      </c>
      <c r="E51" s="31">
        <v>380</v>
      </c>
    </row>
    <row r="52" spans="1:5" ht="12.75" customHeight="1">
      <c r="A52" s="2" t="s">
        <v>2338</v>
      </c>
      <c r="B52" s="32">
        <v>41257</v>
      </c>
      <c r="C52" s="2" t="s">
        <v>289</v>
      </c>
      <c r="D52" s="2" t="s">
        <v>2163</v>
      </c>
      <c r="E52" s="30">
        <v>100</v>
      </c>
    </row>
    <row r="53" spans="1:5" ht="12.75" customHeight="1">
      <c r="A53" s="3" t="s">
        <v>2259</v>
      </c>
      <c r="B53" s="33">
        <v>41206</v>
      </c>
      <c r="C53" s="3" t="s">
        <v>289</v>
      </c>
      <c r="D53" s="3" t="s">
        <v>2260</v>
      </c>
      <c r="E53" s="31">
        <v>232.6</v>
      </c>
    </row>
    <row r="54" spans="1:5" ht="12.75" customHeight="1">
      <c r="A54" s="2" t="s">
        <v>2261</v>
      </c>
      <c r="B54" s="32">
        <v>41206</v>
      </c>
      <c r="C54" s="2" t="s">
        <v>289</v>
      </c>
      <c r="D54" s="2" t="s">
        <v>2260</v>
      </c>
      <c r="E54" s="30">
        <v>61.385</v>
      </c>
    </row>
    <row r="55" spans="1:5" ht="12.75" customHeight="1">
      <c r="A55" s="3" t="s">
        <v>2262</v>
      </c>
      <c r="B55" s="33">
        <v>41205</v>
      </c>
      <c r="C55" s="3" t="s">
        <v>289</v>
      </c>
      <c r="D55" s="3" t="s">
        <v>2136</v>
      </c>
      <c r="E55" s="31">
        <v>702</v>
      </c>
    </row>
    <row r="56" spans="1:5" ht="12.75" customHeight="1">
      <c r="A56" s="2" t="s">
        <v>2263</v>
      </c>
      <c r="B56" s="32">
        <v>41205</v>
      </c>
      <c r="C56" s="2" t="s">
        <v>289</v>
      </c>
      <c r="D56" s="2" t="s">
        <v>2136</v>
      </c>
      <c r="E56" s="30">
        <v>793</v>
      </c>
    </row>
    <row r="57" spans="1:5" ht="12.75" customHeight="1">
      <c r="A57" s="3" t="s">
        <v>2264</v>
      </c>
      <c r="B57" s="33">
        <v>41205</v>
      </c>
      <c r="C57" s="3" t="s">
        <v>289</v>
      </c>
      <c r="D57" s="3" t="s">
        <v>2136</v>
      </c>
      <c r="E57" s="31">
        <v>665</v>
      </c>
    </row>
    <row r="58" spans="1:5" ht="12.75" customHeight="1">
      <c r="A58" s="2" t="s">
        <v>2265</v>
      </c>
      <c r="B58" s="32">
        <v>41204</v>
      </c>
      <c r="C58" s="2" t="s">
        <v>289</v>
      </c>
      <c r="D58" s="2" t="s">
        <v>2108</v>
      </c>
      <c r="E58" s="30">
        <v>391.84</v>
      </c>
    </row>
    <row r="59" spans="1:5" ht="12.75" customHeight="1">
      <c r="A59" s="3" t="s">
        <v>2266</v>
      </c>
      <c r="B59" s="33">
        <v>41204</v>
      </c>
      <c r="C59" s="3" t="s">
        <v>289</v>
      </c>
      <c r="D59" s="3" t="s">
        <v>2108</v>
      </c>
      <c r="E59" s="31">
        <v>80.66</v>
      </c>
    </row>
    <row r="60" spans="1:5" ht="12.75" customHeight="1">
      <c r="A60" s="2" t="s">
        <v>2267</v>
      </c>
      <c r="B60" s="32">
        <v>41200</v>
      </c>
      <c r="C60" s="2" t="s">
        <v>289</v>
      </c>
      <c r="D60" s="2" t="s">
        <v>2273</v>
      </c>
      <c r="E60" s="30">
        <v>135</v>
      </c>
    </row>
    <row r="61" spans="1:5" ht="12.75" customHeight="1">
      <c r="A61" s="3" t="s">
        <v>2268</v>
      </c>
      <c r="B61" s="33">
        <v>41200</v>
      </c>
      <c r="C61" s="3" t="s">
        <v>289</v>
      </c>
      <c r="D61" s="3" t="s">
        <v>2273</v>
      </c>
      <c r="E61" s="31">
        <v>965</v>
      </c>
    </row>
    <row r="62" spans="1:5" ht="12.75" customHeight="1">
      <c r="A62" s="2" t="s">
        <v>2269</v>
      </c>
      <c r="B62" s="32">
        <v>41200</v>
      </c>
      <c r="C62" s="2" t="s">
        <v>289</v>
      </c>
      <c r="D62" s="2" t="s">
        <v>345</v>
      </c>
      <c r="E62" s="30">
        <v>400</v>
      </c>
    </row>
    <row r="63" spans="1:5" ht="12.75" customHeight="1">
      <c r="A63" s="3" t="s">
        <v>2270</v>
      </c>
      <c r="B63" s="33">
        <v>41200</v>
      </c>
      <c r="C63" s="3" t="s">
        <v>289</v>
      </c>
      <c r="D63" s="3" t="s">
        <v>345</v>
      </c>
      <c r="E63" s="31">
        <v>160</v>
      </c>
    </row>
    <row r="64" spans="1:5" ht="12.75" customHeight="1">
      <c r="A64" s="2" t="s">
        <v>2271</v>
      </c>
      <c r="B64" s="32">
        <v>41200</v>
      </c>
      <c r="C64" s="2" t="s">
        <v>289</v>
      </c>
      <c r="D64" s="2" t="s">
        <v>345</v>
      </c>
      <c r="E64" s="30">
        <v>240</v>
      </c>
    </row>
    <row r="65" spans="1:5" ht="12.75" customHeight="1">
      <c r="A65" s="3" t="s">
        <v>2272</v>
      </c>
      <c r="B65" s="33">
        <v>41200</v>
      </c>
      <c r="C65" s="3" t="s">
        <v>289</v>
      </c>
      <c r="D65" s="3" t="s">
        <v>315</v>
      </c>
      <c r="E65" s="31">
        <v>750</v>
      </c>
    </row>
    <row r="66" spans="1:5" ht="12.75" customHeight="1">
      <c r="A66" s="2" t="s">
        <v>2242</v>
      </c>
      <c r="B66" s="32">
        <v>41156</v>
      </c>
      <c r="C66" s="2" t="s">
        <v>289</v>
      </c>
      <c r="D66" s="2" t="s">
        <v>2241</v>
      </c>
      <c r="E66" s="30">
        <v>316</v>
      </c>
    </row>
    <row r="67" spans="1:5" ht="12.75" customHeight="1">
      <c r="A67" s="3" t="s">
        <v>2191</v>
      </c>
      <c r="B67" s="33">
        <v>41117</v>
      </c>
      <c r="C67" s="3" t="s">
        <v>289</v>
      </c>
      <c r="D67" s="3" t="s">
        <v>53</v>
      </c>
      <c r="E67" s="31">
        <v>230.964</v>
      </c>
    </row>
    <row r="68" spans="1:5" ht="12.75" customHeight="1">
      <c r="A68" s="2" t="s">
        <v>2190</v>
      </c>
      <c r="B68" s="32">
        <v>41117</v>
      </c>
      <c r="C68" s="2" t="s">
        <v>289</v>
      </c>
      <c r="D68" s="2" t="s">
        <v>53</v>
      </c>
      <c r="E68" s="30">
        <v>369.036</v>
      </c>
    </row>
    <row r="69" spans="1:5" ht="12.75" customHeight="1">
      <c r="A69" s="3" t="s">
        <v>2193</v>
      </c>
      <c r="B69" s="33">
        <v>41114</v>
      </c>
      <c r="C69" s="3" t="s">
        <v>289</v>
      </c>
      <c r="D69" s="3" t="s">
        <v>1818</v>
      </c>
      <c r="E69" s="31">
        <v>80</v>
      </c>
    </row>
    <row r="70" spans="1:5" ht="12.75" customHeight="1">
      <c r="A70" s="2" t="s">
        <v>2192</v>
      </c>
      <c r="B70" s="32">
        <v>41114</v>
      </c>
      <c r="C70" s="2" t="s">
        <v>289</v>
      </c>
      <c r="D70" s="2" t="s">
        <v>1818</v>
      </c>
      <c r="E70" s="30">
        <v>220</v>
      </c>
    </row>
    <row r="71" spans="1:5" ht="12.75" customHeight="1">
      <c r="A71" s="3" t="s">
        <v>2195</v>
      </c>
      <c r="B71" s="33">
        <v>41113</v>
      </c>
      <c r="C71" s="3" t="s">
        <v>289</v>
      </c>
      <c r="D71" s="3" t="s">
        <v>423</v>
      </c>
      <c r="E71" s="31">
        <v>271.43</v>
      </c>
    </row>
    <row r="72" spans="1:5" ht="12.75" customHeight="1">
      <c r="A72" s="2" t="s">
        <v>2194</v>
      </c>
      <c r="B72" s="32">
        <v>41113</v>
      </c>
      <c r="C72" s="2" t="s">
        <v>289</v>
      </c>
      <c r="D72" s="2" t="s">
        <v>423</v>
      </c>
      <c r="E72" s="30">
        <v>128.57</v>
      </c>
    </row>
    <row r="73" spans="1:5" ht="12.75" customHeight="1">
      <c r="A73" s="3" t="s">
        <v>2100</v>
      </c>
      <c r="B73" s="33">
        <v>41025</v>
      </c>
      <c r="C73" s="3" t="s">
        <v>289</v>
      </c>
      <c r="D73" s="3" t="s">
        <v>1813</v>
      </c>
      <c r="E73" s="31">
        <v>500</v>
      </c>
    </row>
    <row r="74" spans="1:5" ht="12.75" customHeight="1">
      <c r="A74" s="2" t="s">
        <v>2099</v>
      </c>
      <c r="B74" s="32">
        <v>41025</v>
      </c>
      <c r="C74" s="2" t="s">
        <v>289</v>
      </c>
      <c r="D74" s="2" t="s">
        <v>2095</v>
      </c>
      <c r="E74" s="30">
        <v>750</v>
      </c>
    </row>
    <row r="75" spans="1:5" ht="12.75" customHeight="1">
      <c r="A75" s="3" t="s">
        <v>2096</v>
      </c>
      <c r="B75" s="33">
        <v>41016</v>
      </c>
      <c r="C75" s="3" t="s">
        <v>289</v>
      </c>
      <c r="D75" s="3" t="s">
        <v>290</v>
      </c>
      <c r="E75" s="31">
        <v>1289</v>
      </c>
    </row>
    <row r="76" spans="1:5" ht="12.75" customHeight="1">
      <c r="A76" s="2" t="s">
        <v>2097</v>
      </c>
      <c r="B76" s="32">
        <v>41016</v>
      </c>
      <c r="C76" s="2" t="s">
        <v>289</v>
      </c>
      <c r="D76" s="2" t="s">
        <v>290</v>
      </c>
      <c r="E76" s="30">
        <v>302</v>
      </c>
    </row>
    <row r="77" spans="1:5" ht="12.75" customHeight="1">
      <c r="A77" s="3" t="s">
        <v>2098</v>
      </c>
      <c r="B77" s="33">
        <v>41016</v>
      </c>
      <c r="C77" s="3" t="s">
        <v>289</v>
      </c>
      <c r="D77" s="3" t="s">
        <v>354</v>
      </c>
      <c r="E77" s="31">
        <v>409</v>
      </c>
    </row>
    <row r="78" spans="1:5" ht="12.75" customHeight="1">
      <c r="A78" s="2" t="s">
        <v>2060</v>
      </c>
      <c r="B78" s="32">
        <v>40982</v>
      </c>
      <c r="C78" s="2" t="s">
        <v>289</v>
      </c>
      <c r="D78" s="2" t="s">
        <v>1827</v>
      </c>
      <c r="E78" s="30">
        <v>1600</v>
      </c>
    </row>
    <row r="79" spans="1:5" ht="12.75" customHeight="1">
      <c r="A79" s="3" t="s">
        <v>2059</v>
      </c>
      <c r="B79" s="33">
        <v>40982</v>
      </c>
      <c r="C79" s="3" t="s">
        <v>289</v>
      </c>
      <c r="D79" s="3" t="s">
        <v>1827</v>
      </c>
      <c r="E79" s="31">
        <v>400</v>
      </c>
    </row>
    <row r="80" spans="1:5" ht="12.75" customHeight="1">
      <c r="A80" s="2" t="s">
        <v>2058</v>
      </c>
      <c r="B80" s="32">
        <v>40980</v>
      </c>
      <c r="C80" s="2" t="s">
        <v>289</v>
      </c>
      <c r="D80" s="2" t="s">
        <v>2061</v>
      </c>
      <c r="E80" s="30">
        <v>670</v>
      </c>
    </row>
    <row r="81" spans="1:5" ht="12.75" customHeight="1">
      <c r="A81" s="3" t="s">
        <v>2057</v>
      </c>
      <c r="B81" s="33">
        <v>40980</v>
      </c>
      <c r="C81" s="3" t="s">
        <v>289</v>
      </c>
      <c r="D81" s="3" t="s">
        <v>2062</v>
      </c>
      <c r="E81" s="31">
        <v>200</v>
      </c>
    </row>
    <row r="82" spans="1:5" ht="12.75" customHeight="1">
      <c r="A82" s="2" t="s">
        <v>2056</v>
      </c>
      <c r="B82" s="32">
        <v>40980</v>
      </c>
      <c r="C82" s="2" t="s">
        <v>289</v>
      </c>
      <c r="D82" s="2" t="s">
        <v>2061</v>
      </c>
      <c r="E82" s="30">
        <v>480</v>
      </c>
    </row>
    <row r="83" spans="1:5" ht="12.75" customHeight="1">
      <c r="A83" s="3" t="s">
        <v>2026</v>
      </c>
      <c r="B83" s="33">
        <v>40948</v>
      </c>
      <c r="C83" s="3" t="s">
        <v>289</v>
      </c>
      <c r="D83" s="3" t="s">
        <v>1718</v>
      </c>
      <c r="E83" s="31">
        <v>239.25</v>
      </c>
    </row>
    <row r="84" spans="1:5" ht="12.75" customHeight="1">
      <c r="A84" s="2" t="s">
        <v>2027</v>
      </c>
      <c r="B84" s="32">
        <v>40948</v>
      </c>
      <c r="C84" s="2" t="s">
        <v>289</v>
      </c>
      <c r="D84" s="2" t="s">
        <v>1718</v>
      </c>
      <c r="E84" s="30">
        <v>165.75</v>
      </c>
    </row>
    <row r="85" spans="1:5" ht="12.75">
      <c r="A85" s="35"/>
      <c r="B85" s="35"/>
      <c r="C85" s="35"/>
      <c r="D85" s="35" t="s">
        <v>1987</v>
      </c>
      <c r="E85" s="34">
        <f>SUM(E50:E84)</f>
        <v>15047.485</v>
      </c>
    </row>
    <row r="86" ht="19.5">
      <c r="A86" s="21"/>
    </row>
    <row r="87" spans="1:5" ht="24.75" customHeight="1">
      <c r="A87" s="12" t="s">
        <v>3</v>
      </c>
      <c r="B87" s="10"/>
      <c r="C87" s="10"/>
      <c r="D87" s="11"/>
      <c r="E87" s="11"/>
    </row>
    <row r="88" spans="1:5" ht="36" customHeight="1">
      <c r="A88" s="1" t="s">
        <v>4</v>
      </c>
      <c r="B88" s="28" t="s">
        <v>5</v>
      </c>
      <c r="C88" s="28" t="s">
        <v>6</v>
      </c>
      <c r="D88" s="28" t="s">
        <v>7</v>
      </c>
      <c r="E88" s="28" t="s">
        <v>8</v>
      </c>
    </row>
    <row r="89" spans="1:5" ht="12.75" customHeight="1">
      <c r="A89" s="2" t="s">
        <v>1943</v>
      </c>
      <c r="B89" s="32">
        <v>40904</v>
      </c>
      <c r="C89" s="2" t="s">
        <v>289</v>
      </c>
      <c r="D89" s="2" t="s">
        <v>1944</v>
      </c>
      <c r="E89" s="30">
        <v>220</v>
      </c>
    </row>
    <row r="90" spans="1:5" ht="12.75" customHeight="1">
      <c r="A90" s="3" t="s">
        <v>1881</v>
      </c>
      <c r="B90" s="33">
        <v>40843</v>
      </c>
      <c r="C90" s="3" t="s">
        <v>289</v>
      </c>
      <c r="D90" s="3" t="s">
        <v>861</v>
      </c>
      <c r="E90" s="31">
        <v>80</v>
      </c>
    </row>
    <row r="91" spans="1:5" ht="12.75" customHeight="1">
      <c r="A91" s="2" t="s">
        <v>1882</v>
      </c>
      <c r="B91" s="32">
        <v>40843</v>
      </c>
      <c r="C91" s="2" t="s">
        <v>289</v>
      </c>
      <c r="D91" s="2" t="s">
        <v>861</v>
      </c>
      <c r="E91" s="30">
        <v>420</v>
      </c>
    </row>
    <row r="92" spans="1:5" ht="12.75" customHeight="1">
      <c r="A92" s="3" t="s">
        <v>1815</v>
      </c>
      <c r="B92" s="33">
        <v>40753</v>
      </c>
      <c r="C92" s="3" t="s">
        <v>289</v>
      </c>
      <c r="D92" s="3" t="s">
        <v>205</v>
      </c>
      <c r="E92" s="31">
        <v>200</v>
      </c>
    </row>
    <row r="93" spans="1:5" ht="12.75" customHeight="1">
      <c r="A93" s="2" t="s">
        <v>1816</v>
      </c>
      <c r="B93" s="32">
        <v>40750</v>
      </c>
      <c r="C93" s="2" t="s">
        <v>289</v>
      </c>
      <c r="D93" s="2" t="s">
        <v>1818</v>
      </c>
      <c r="E93" s="30">
        <v>84.9</v>
      </c>
    </row>
    <row r="94" spans="1:5" ht="12.75" customHeight="1">
      <c r="A94" s="3" t="s">
        <v>1817</v>
      </c>
      <c r="B94" s="33">
        <v>40750</v>
      </c>
      <c r="C94" s="3" t="s">
        <v>289</v>
      </c>
      <c r="D94" s="3" t="s">
        <v>1818</v>
      </c>
      <c r="E94" s="31">
        <v>215.1</v>
      </c>
    </row>
    <row r="95" spans="1:5" ht="12.75" customHeight="1">
      <c r="A95" s="2" t="s">
        <v>1696</v>
      </c>
      <c r="B95" s="32">
        <v>40661</v>
      </c>
      <c r="C95" s="2" t="s">
        <v>289</v>
      </c>
      <c r="D95" s="2" t="s">
        <v>1695</v>
      </c>
      <c r="E95" s="30">
        <v>270.84</v>
      </c>
    </row>
    <row r="96" spans="1:5" ht="12.75" customHeight="1">
      <c r="A96" s="3" t="s">
        <v>1697</v>
      </c>
      <c r="B96" s="33">
        <v>40661</v>
      </c>
      <c r="C96" s="3" t="s">
        <v>289</v>
      </c>
      <c r="D96" s="3" t="s">
        <v>1695</v>
      </c>
      <c r="E96" s="31">
        <v>539.16</v>
      </c>
    </row>
    <row r="97" spans="1:5" ht="12.75" customHeight="1">
      <c r="A97" s="2" t="s">
        <v>1658</v>
      </c>
      <c r="B97" s="32">
        <v>40612</v>
      </c>
      <c r="C97" s="2" t="s">
        <v>289</v>
      </c>
      <c r="D97" s="2" t="s">
        <v>1661</v>
      </c>
      <c r="E97" s="30">
        <v>92.5</v>
      </c>
    </row>
    <row r="98" spans="1:5" ht="12.75" customHeight="1">
      <c r="A98" s="3" t="s">
        <v>1659</v>
      </c>
      <c r="B98" s="33">
        <v>40612</v>
      </c>
      <c r="C98" s="3" t="s">
        <v>289</v>
      </c>
      <c r="D98" s="3" t="s">
        <v>1661</v>
      </c>
      <c r="E98" s="31">
        <v>92.5</v>
      </c>
    </row>
    <row r="99" spans="1:5" ht="12.75" customHeight="1">
      <c r="A99" s="2" t="s">
        <v>1655</v>
      </c>
      <c r="B99" s="32">
        <v>40612</v>
      </c>
      <c r="C99" s="2" t="s">
        <v>289</v>
      </c>
      <c r="D99" s="2" t="s">
        <v>1661</v>
      </c>
      <c r="E99" s="30">
        <v>92.5</v>
      </c>
    </row>
    <row r="100" spans="1:5" ht="12.75" customHeight="1">
      <c r="A100" s="3" t="s">
        <v>1656</v>
      </c>
      <c r="B100" s="33">
        <v>40612</v>
      </c>
      <c r="C100" s="3" t="s">
        <v>289</v>
      </c>
      <c r="D100" s="3" t="s">
        <v>1661</v>
      </c>
      <c r="E100" s="31">
        <v>92.5</v>
      </c>
    </row>
    <row r="101" spans="1:5" ht="12.75" customHeight="1">
      <c r="A101" s="2" t="s">
        <v>1652</v>
      </c>
      <c r="B101" s="32">
        <v>40606</v>
      </c>
      <c r="C101" s="2" t="s">
        <v>289</v>
      </c>
      <c r="D101" s="2" t="s">
        <v>1660</v>
      </c>
      <c r="E101" s="30">
        <v>125</v>
      </c>
    </row>
    <row r="102" spans="1:5" ht="12.75" customHeight="1">
      <c r="A102" s="3" t="s">
        <v>1653</v>
      </c>
      <c r="B102" s="33">
        <v>40606</v>
      </c>
      <c r="C102" s="3" t="s">
        <v>289</v>
      </c>
      <c r="D102" s="3" t="s">
        <v>1660</v>
      </c>
      <c r="E102" s="31">
        <v>125</v>
      </c>
    </row>
    <row r="103" spans="1:5" ht="12.75" customHeight="1">
      <c r="A103" s="2" t="s">
        <v>1654</v>
      </c>
      <c r="B103" s="32">
        <v>40606</v>
      </c>
      <c r="C103" s="2" t="s">
        <v>289</v>
      </c>
      <c r="D103" s="2" t="s">
        <v>1657</v>
      </c>
      <c r="E103" s="30">
        <v>330</v>
      </c>
    </row>
    <row r="104" spans="1:5" ht="12.75" customHeight="1">
      <c r="A104" s="3" t="s">
        <v>1632</v>
      </c>
      <c r="B104" s="33">
        <v>40599</v>
      </c>
      <c r="C104" s="3" t="s">
        <v>289</v>
      </c>
      <c r="D104" s="3" t="s">
        <v>1633</v>
      </c>
      <c r="E104" s="31">
        <v>200</v>
      </c>
    </row>
    <row r="105" spans="1:5" ht="12.75">
      <c r="A105" s="35"/>
      <c r="B105" s="35"/>
      <c r="C105" s="35"/>
      <c r="D105" s="35" t="s">
        <v>9</v>
      </c>
      <c r="E105" s="34">
        <f>SUM(E89:E104)</f>
        <v>3180</v>
      </c>
    </row>
    <row r="106" spans="1:5" ht="19.5" customHeight="1">
      <c r="A106" s="20"/>
      <c r="B106" s="18"/>
      <c r="C106" s="17"/>
      <c r="D106" s="17"/>
      <c r="E106" s="19"/>
    </row>
    <row r="107" spans="1:5" ht="24.75" customHeight="1">
      <c r="A107" s="12" t="s">
        <v>10</v>
      </c>
      <c r="B107" s="10"/>
      <c r="C107" s="10"/>
      <c r="D107" s="11"/>
      <c r="E107" s="11"/>
    </row>
    <row r="108" spans="1:5" ht="36" customHeight="1">
      <c r="A108" s="1" t="s">
        <v>4</v>
      </c>
      <c r="B108" s="28" t="s">
        <v>5</v>
      </c>
      <c r="C108" s="28" t="s">
        <v>6</v>
      </c>
      <c r="D108" s="28" t="s">
        <v>7</v>
      </c>
      <c r="E108" s="28" t="s">
        <v>8</v>
      </c>
    </row>
    <row r="109" spans="1:5" ht="12.75" customHeight="1">
      <c r="A109" s="2" t="s">
        <v>288</v>
      </c>
      <c r="B109" s="32">
        <v>40522</v>
      </c>
      <c r="C109" s="2" t="s">
        <v>289</v>
      </c>
      <c r="D109" s="2" t="s">
        <v>290</v>
      </c>
      <c r="E109" s="30">
        <v>525</v>
      </c>
    </row>
    <row r="110" spans="1:5" ht="12.75" customHeight="1">
      <c r="A110" s="3" t="s">
        <v>291</v>
      </c>
      <c r="B110" s="33">
        <v>40522</v>
      </c>
      <c r="C110" s="3" t="s">
        <v>289</v>
      </c>
      <c r="D110" s="3" t="s">
        <v>290</v>
      </c>
      <c r="E110" s="31">
        <v>1000</v>
      </c>
    </row>
    <row r="111" spans="1:5" ht="12.75" customHeight="1">
      <c r="A111" s="2" t="s">
        <v>292</v>
      </c>
      <c r="B111" s="32">
        <v>40522</v>
      </c>
      <c r="C111" s="2" t="s">
        <v>289</v>
      </c>
      <c r="D111" s="2" t="s">
        <v>290</v>
      </c>
      <c r="E111" s="30">
        <v>500</v>
      </c>
    </row>
    <row r="112" spans="1:5" ht="12.75" customHeight="1">
      <c r="A112" s="3" t="s">
        <v>293</v>
      </c>
      <c r="B112" s="33">
        <v>40480</v>
      </c>
      <c r="C112" s="3" t="s">
        <v>289</v>
      </c>
      <c r="D112" s="3" t="s">
        <v>49</v>
      </c>
      <c r="E112" s="31">
        <v>11.573</v>
      </c>
    </row>
    <row r="113" spans="1:5" ht="12.75" customHeight="1">
      <c r="A113" s="2" t="s">
        <v>294</v>
      </c>
      <c r="B113" s="32">
        <v>40480</v>
      </c>
      <c r="C113" s="2" t="s">
        <v>289</v>
      </c>
      <c r="D113" s="2" t="s">
        <v>49</v>
      </c>
      <c r="E113" s="30">
        <v>288.427</v>
      </c>
    </row>
    <row r="114" spans="1:5" ht="12.75" customHeight="1">
      <c r="A114" s="3" t="s">
        <v>295</v>
      </c>
      <c r="B114" s="33">
        <v>40388</v>
      </c>
      <c r="C114" s="3" t="s">
        <v>289</v>
      </c>
      <c r="D114" s="3" t="s">
        <v>45</v>
      </c>
      <c r="E114" s="31">
        <v>114.415</v>
      </c>
    </row>
    <row r="115" spans="1:5" ht="12.75" customHeight="1">
      <c r="A115" s="2" t="s">
        <v>296</v>
      </c>
      <c r="B115" s="32">
        <v>40388</v>
      </c>
      <c r="C115" s="2" t="s">
        <v>289</v>
      </c>
      <c r="D115" s="2" t="s">
        <v>45</v>
      </c>
      <c r="E115" s="30">
        <v>335.601</v>
      </c>
    </row>
    <row r="116" spans="1:5" ht="12.75" customHeight="1">
      <c r="A116" s="3" t="s">
        <v>297</v>
      </c>
      <c r="B116" s="33">
        <v>40388</v>
      </c>
      <c r="C116" s="3" t="s">
        <v>289</v>
      </c>
      <c r="D116" s="3" t="s">
        <v>45</v>
      </c>
      <c r="E116" s="31">
        <v>201.026</v>
      </c>
    </row>
    <row r="117" spans="1:5" ht="12.75" customHeight="1">
      <c r="A117" s="2" t="s">
        <v>298</v>
      </c>
      <c r="B117" s="32">
        <v>40387</v>
      </c>
      <c r="C117" s="2" t="s">
        <v>289</v>
      </c>
      <c r="D117" s="2" t="s">
        <v>299</v>
      </c>
      <c r="E117" s="30">
        <v>550</v>
      </c>
    </row>
    <row r="118" spans="1:5" ht="12.75" customHeight="1">
      <c r="A118" s="3" t="s">
        <v>300</v>
      </c>
      <c r="B118" s="33">
        <v>40387</v>
      </c>
      <c r="C118" s="3" t="s">
        <v>289</v>
      </c>
      <c r="D118" s="3" t="s">
        <v>299</v>
      </c>
      <c r="E118" s="31">
        <v>550</v>
      </c>
    </row>
    <row r="119" spans="1:5" ht="12.75" customHeight="1">
      <c r="A119" s="2" t="s">
        <v>301</v>
      </c>
      <c r="B119" s="32">
        <v>40386</v>
      </c>
      <c r="C119" s="2" t="s">
        <v>289</v>
      </c>
      <c r="D119" s="2" t="s">
        <v>302</v>
      </c>
      <c r="E119" s="30">
        <v>120</v>
      </c>
    </row>
    <row r="120" spans="1:5" ht="12.75" customHeight="1">
      <c r="A120" s="3" t="s">
        <v>303</v>
      </c>
      <c r="B120" s="33">
        <v>40386</v>
      </c>
      <c r="C120" s="3" t="s">
        <v>289</v>
      </c>
      <c r="D120" s="3" t="s">
        <v>302</v>
      </c>
      <c r="E120" s="31">
        <v>180</v>
      </c>
    </row>
    <row r="121" spans="1:5" ht="12.75" customHeight="1">
      <c r="A121" s="2" t="s">
        <v>304</v>
      </c>
      <c r="B121" s="32">
        <v>40379</v>
      </c>
      <c r="C121" s="2" t="s">
        <v>289</v>
      </c>
      <c r="D121" s="2" t="s">
        <v>305</v>
      </c>
      <c r="E121" s="30">
        <v>255</v>
      </c>
    </row>
    <row r="122" spans="1:5" ht="12.75" customHeight="1">
      <c r="A122" s="3" t="s">
        <v>306</v>
      </c>
      <c r="B122" s="33">
        <v>40379</v>
      </c>
      <c r="C122" s="3" t="s">
        <v>289</v>
      </c>
      <c r="D122" s="3" t="s">
        <v>305</v>
      </c>
      <c r="E122" s="31">
        <v>345</v>
      </c>
    </row>
    <row r="123" spans="1:5" ht="12.75" customHeight="1">
      <c r="A123" s="2" t="s">
        <v>307</v>
      </c>
      <c r="B123" s="32">
        <v>40365</v>
      </c>
      <c r="C123" s="2" t="s">
        <v>289</v>
      </c>
      <c r="D123" s="2" t="s">
        <v>308</v>
      </c>
      <c r="E123" s="30">
        <v>390</v>
      </c>
    </row>
    <row r="124" spans="1:5" ht="12.75" customHeight="1">
      <c r="A124" s="3" t="s">
        <v>309</v>
      </c>
      <c r="B124" s="33">
        <v>40296</v>
      </c>
      <c r="C124" s="3" t="s">
        <v>289</v>
      </c>
      <c r="D124" s="3" t="s">
        <v>310</v>
      </c>
      <c r="E124" s="31">
        <v>496.03</v>
      </c>
    </row>
    <row r="125" spans="1:5" ht="12.75" customHeight="1">
      <c r="A125" s="2" t="s">
        <v>311</v>
      </c>
      <c r="B125" s="32">
        <v>40296</v>
      </c>
      <c r="C125" s="2" t="s">
        <v>289</v>
      </c>
      <c r="D125" s="2" t="s">
        <v>310</v>
      </c>
      <c r="E125" s="30">
        <v>1753.97</v>
      </c>
    </row>
    <row r="126" spans="1:5" ht="12.75" customHeight="1">
      <c r="A126" s="3" t="s">
        <v>312</v>
      </c>
      <c r="B126" s="33">
        <v>40295</v>
      </c>
      <c r="C126" s="3" t="s">
        <v>289</v>
      </c>
      <c r="D126" s="3" t="s">
        <v>313</v>
      </c>
      <c r="E126" s="31">
        <v>900</v>
      </c>
    </row>
    <row r="127" spans="1:5" ht="12.75" customHeight="1">
      <c r="A127" s="2" t="s">
        <v>314</v>
      </c>
      <c r="B127" s="32">
        <v>40295</v>
      </c>
      <c r="C127" s="2" t="s">
        <v>289</v>
      </c>
      <c r="D127" s="2" t="s">
        <v>315</v>
      </c>
      <c r="E127" s="30">
        <v>400</v>
      </c>
    </row>
    <row r="128" spans="1:5" ht="12.75" customHeight="1">
      <c r="A128" s="3" t="s">
        <v>316</v>
      </c>
      <c r="B128" s="33">
        <v>40290</v>
      </c>
      <c r="C128" s="3" t="s">
        <v>289</v>
      </c>
      <c r="D128" s="3" t="s">
        <v>317</v>
      </c>
      <c r="E128" s="31">
        <v>405</v>
      </c>
    </row>
    <row r="129" spans="1:5" ht="12.75" customHeight="1">
      <c r="A129" s="2" t="s">
        <v>318</v>
      </c>
      <c r="B129" s="32">
        <v>40290</v>
      </c>
      <c r="C129" s="2" t="s">
        <v>289</v>
      </c>
      <c r="D129" s="2" t="s">
        <v>317</v>
      </c>
      <c r="E129" s="30">
        <v>810</v>
      </c>
    </row>
    <row r="130" spans="1:5" ht="12.75" customHeight="1">
      <c r="A130" s="3" t="s">
        <v>319</v>
      </c>
      <c r="B130" s="33">
        <v>40288</v>
      </c>
      <c r="C130" s="3" t="s">
        <v>289</v>
      </c>
      <c r="D130" s="3" t="s">
        <v>320</v>
      </c>
      <c r="E130" s="31">
        <v>307.947</v>
      </c>
    </row>
    <row r="131" spans="1:5" ht="12.75" customHeight="1">
      <c r="A131" s="2" t="s">
        <v>321</v>
      </c>
      <c r="B131" s="32">
        <v>40288</v>
      </c>
      <c r="C131" s="2" t="s">
        <v>289</v>
      </c>
      <c r="D131" s="2" t="s">
        <v>322</v>
      </c>
      <c r="E131" s="30">
        <v>120</v>
      </c>
    </row>
    <row r="132" spans="1:5" ht="12.75" customHeight="1">
      <c r="A132" s="3" t="s">
        <v>323</v>
      </c>
      <c r="B132" s="33">
        <v>40288</v>
      </c>
      <c r="C132" s="3" t="s">
        <v>289</v>
      </c>
      <c r="D132" s="3" t="s">
        <v>322</v>
      </c>
      <c r="E132" s="31">
        <v>286.131</v>
      </c>
    </row>
    <row r="133" spans="1:5" ht="12.75" customHeight="1">
      <c r="A133" s="2" t="s">
        <v>324</v>
      </c>
      <c r="B133" s="32">
        <v>40288</v>
      </c>
      <c r="C133" s="2" t="s">
        <v>289</v>
      </c>
      <c r="D133" s="2" t="s">
        <v>325</v>
      </c>
      <c r="E133" s="30">
        <v>120</v>
      </c>
    </row>
    <row r="134" spans="1:5" ht="12.75" customHeight="1">
      <c r="A134" s="3" t="s">
        <v>326</v>
      </c>
      <c r="B134" s="33">
        <v>40288</v>
      </c>
      <c r="C134" s="3" t="s">
        <v>289</v>
      </c>
      <c r="D134" s="3" t="s">
        <v>325</v>
      </c>
      <c r="E134" s="31">
        <v>285</v>
      </c>
    </row>
    <row r="135" spans="1:5" ht="12.75" customHeight="1">
      <c r="A135" s="2" t="s">
        <v>327</v>
      </c>
      <c r="B135" s="32">
        <v>40288</v>
      </c>
      <c r="C135" s="2" t="s">
        <v>289</v>
      </c>
      <c r="D135" s="2" t="s">
        <v>328</v>
      </c>
      <c r="E135" s="30">
        <v>100</v>
      </c>
    </row>
    <row r="136" spans="1:5" ht="12.75" customHeight="1">
      <c r="A136" s="3" t="s">
        <v>329</v>
      </c>
      <c r="B136" s="33">
        <v>40288</v>
      </c>
      <c r="C136" s="3" t="s">
        <v>289</v>
      </c>
      <c r="D136" s="3" t="s">
        <v>328</v>
      </c>
      <c r="E136" s="31">
        <v>153.776</v>
      </c>
    </row>
    <row r="137" spans="1:5" ht="12.75" customHeight="1">
      <c r="A137" s="2" t="s">
        <v>330</v>
      </c>
      <c r="B137" s="32">
        <v>40245</v>
      </c>
      <c r="C137" s="2" t="s">
        <v>289</v>
      </c>
      <c r="D137" s="2" t="s">
        <v>331</v>
      </c>
      <c r="E137" s="30">
        <v>516.4</v>
      </c>
    </row>
    <row r="138" spans="1:5" ht="12.75" customHeight="1">
      <c r="A138" s="3" t="s">
        <v>332</v>
      </c>
      <c r="B138" s="33">
        <v>40239</v>
      </c>
      <c r="C138" s="3" t="s">
        <v>289</v>
      </c>
      <c r="D138" s="3" t="s">
        <v>333</v>
      </c>
      <c r="E138" s="31">
        <v>1134</v>
      </c>
    </row>
    <row r="139" spans="1:5" ht="12.75" customHeight="1">
      <c r="A139" s="2" t="s">
        <v>334</v>
      </c>
      <c r="B139" s="32">
        <v>40239</v>
      </c>
      <c r="C139" s="2" t="s">
        <v>289</v>
      </c>
      <c r="D139" s="2" t="s">
        <v>333</v>
      </c>
      <c r="E139" s="30">
        <v>1566</v>
      </c>
    </row>
    <row r="140" spans="1:5" ht="12.75" customHeight="1">
      <c r="A140" s="3" t="s">
        <v>335</v>
      </c>
      <c r="B140" s="33">
        <v>40205</v>
      </c>
      <c r="C140" s="3" t="s">
        <v>289</v>
      </c>
      <c r="D140" s="3" t="s">
        <v>336</v>
      </c>
      <c r="E140" s="31">
        <v>81.4</v>
      </c>
    </row>
    <row r="141" spans="1:5" ht="12.75" customHeight="1">
      <c r="A141" s="2" t="s">
        <v>337</v>
      </c>
      <c r="B141" s="32">
        <v>40205</v>
      </c>
      <c r="C141" s="2" t="s">
        <v>289</v>
      </c>
      <c r="D141" s="2" t="s">
        <v>336</v>
      </c>
      <c r="E141" s="30">
        <v>284.66</v>
      </c>
    </row>
    <row r="142" spans="1:5" ht="12.75" customHeight="1">
      <c r="A142" s="3" t="s">
        <v>338</v>
      </c>
      <c r="B142" s="33">
        <v>40184</v>
      </c>
      <c r="C142" s="3" t="s">
        <v>289</v>
      </c>
      <c r="D142" s="3" t="s">
        <v>339</v>
      </c>
      <c r="E142" s="31">
        <v>57.6</v>
      </c>
    </row>
    <row r="143" spans="1:5" ht="12.75" customHeight="1">
      <c r="A143" s="2" t="s">
        <v>340</v>
      </c>
      <c r="B143" s="32">
        <v>40184</v>
      </c>
      <c r="C143" s="2" t="s">
        <v>289</v>
      </c>
      <c r="D143" s="2" t="s">
        <v>339</v>
      </c>
      <c r="E143" s="30">
        <v>491</v>
      </c>
    </row>
    <row r="144" spans="1:5" ht="12.75">
      <c r="A144" s="35"/>
      <c r="B144" s="35"/>
      <c r="C144" s="35"/>
      <c r="D144" s="35" t="s">
        <v>62</v>
      </c>
      <c r="E144" s="34">
        <f>SUM(E109:E143)</f>
        <v>15634.955999999998</v>
      </c>
    </row>
    <row r="145" spans="1:5" ht="12.75">
      <c r="A145" s="17"/>
      <c r="B145" s="18"/>
      <c r="C145" s="17"/>
      <c r="D145" s="17"/>
      <c r="E145" s="42"/>
    </row>
    <row r="146" spans="1:5" ht="24.75">
      <c r="A146" s="12" t="s">
        <v>63</v>
      </c>
      <c r="B146" s="43"/>
      <c r="C146" s="43"/>
      <c r="D146" s="44"/>
      <c r="E146" s="44"/>
    </row>
    <row r="147" spans="1:5" ht="36" customHeight="1">
      <c r="A147" s="1" t="s">
        <v>4</v>
      </c>
      <c r="B147" s="28" t="s">
        <v>5</v>
      </c>
      <c r="C147" s="28" t="s">
        <v>6</v>
      </c>
      <c r="D147" s="28" t="s">
        <v>7</v>
      </c>
      <c r="E147" s="28" t="s">
        <v>8</v>
      </c>
    </row>
    <row r="148" spans="1:5" ht="12.75" customHeight="1">
      <c r="A148" s="2" t="s">
        <v>341</v>
      </c>
      <c r="B148" s="32">
        <v>40170</v>
      </c>
      <c r="C148" s="2" t="s">
        <v>289</v>
      </c>
      <c r="D148" s="2" t="s">
        <v>342</v>
      </c>
      <c r="E148" s="30">
        <v>134.67</v>
      </c>
    </row>
    <row r="149" spans="1:5" ht="12.75" customHeight="1">
      <c r="A149" s="3" t="s">
        <v>343</v>
      </c>
      <c r="B149" s="33">
        <v>40170</v>
      </c>
      <c r="C149" s="3" t="s">
        <v>289</v>
      </c>
      <c r="D149" s="3" t="s">
        <v>342</v>
      </c>
      <c r="E149" s="31">
        <v>115.33</v>
      </c>
    </row>
    <row r="150" spans="1:5" ht="12.75" customHeight="1">
      <c r="A150" s="2" t="s">
        <v>344</v>
      </c>
      <c r="B150" s="32">
        <v>40169</v>
      </c>
      <c r="C150" s="2" t="s">
        <v>289</v>
      </c>
      <c r="D150" s="2" t="s">
        <v>345</v>
      </c>
      <c r="E150" s="30">
        <v>69.625</v>
      </c>
    </row>
    <row r="151" spans="1:5" ht="12.75" customHeight="1">
      <c r="A151" s="3" t="s">
        <v>346</v>
      </c>
      <c r="B151" s="33">
        <v>40169</v>
      </c>
      <c r="C151" s="3" t="s">
        <v>289</v>
      </c>
      <c r="D151" s="3" t="s">
        <v>345</v>
      </c>
      <c r="E151" s="31">
        <v>69.625</v>
      </c>
    </row>
    <row r="152" spans="1:5" ht="12.75" customHeight="1">
      <c r="A152" s="2" t="s">
        <v>347</v>
      </c>
      <c r="B152" s="32">
        <v>40169</v>
      </c>
      <c r="C152" s="2" t="s">
        <v>289</v>
      </c>
      <c r="D152" s="2" t="s">
        <v>345</v>
      </c>
      <c r="E152" s="30">
        <v>460.75</v>
      </c>
    </row>
    <row r="153" spans="1:5" ht="12.75" customHeight="1">
      <c r="A153" s="3" t="s">
        <v>348</v>
      </c>
      <c r="B153" s="33">
        <v>40169</v>
      </c>
      <c r="C153" s="3" t="s">
        <v>289</v>
      </c>
      <c r="D153" s="3" t="s">
        <v>349</v>
      </c>
      <c r="E153" s="31">
        <v>17.75</v>
      </c>
    </row>
    <row r="154" spans="1:5" ht="12.75" customHeight="1">
      <c r="A154" s="2" t="s">
        <v>350</v>
      </c>
      <c r="B154" s="32">
        <v>40169</v>
      </c>
      <c r="C154" s="2" t="s">
        <v>289</v>
      </c>
      <c r="D154" s="2" t="s">
        <v>349</v>
      </c>
      <c r="E154" s="30">
        <v>232.25</v>
      </c>
    </row>
    <row r="155" spans="1:5" ht="12.75" customHeight="1">
      <c r="A155" s="3" t="s">
        <v>351</v>
      </c>
      <c r="B155" s="33">
        <v>40169</v>
      </c>
      <c r="C155" s="3" t="s">
        <v>289</v>
      </c>
      <c r="D155" s="3" t="s">
        <v>352</v>
      </c>
      <c r="E155" s="31">
        <v>370</v>
      </c>
    </row>
    <row r="156" spans="1:5" ht="12.75" customHeight="1">
      <c r="A156" s="2" t="s">
        <v>353</v>
      </c>
      <c r="B156" s="32">
        <v>40163</v>
      </c>
      <c r="C156" s="2" t="s">
        <v>289</v>
      </c>
      <c r="D156" s="2" t="s">
        <v>354</v>
      </c>
      <c r="E156" s="30">
        <v>610</v>
      </c>
    </row>
    <row r="157" spans="1:5" ht="12.75" customHeight="1">
      <c r="A157" s="3" t="s">
        <v>355</v>
      </c>
      <c r="B157" s="33">
        <v>40163</v>
      </c>
      <c r="C157" s="3" t="s">
        <v>289</v>
      </c>
      <c r="D157" s="3" t="s">
        <v>354</v>
      </c>
      <c r="E157" s="31">
        <v>640</v>
      </c>
    </row>
    <row r="158" spans="1:5" ht="12.75" customHeight="1">
      <c r="A158" s="2" t="s">
        <v>356</v>
      </c>
      <c r="B158" s="32">
        <v>40114</v>
      </c>
      <c r="C158" s="2" t="s">
        <v>289</v>
      </c>
      <c r="D158" s="2" t="s">
        <v>357</v>
      </c>
      <c r="E158" s="30">
        <v>10</v>
      </c>
    </row>
    <row r="159" spans="1:5" ht="12.75" customHeight="1">
      <c r="A159" s="3" t="s">
        <v>358</v>
      </c>
      <c r="B159" s="33">
        <v>40114</v>
      </c>
      <c r="C159" s="3" t="s">
        <v>289</v>
      </c>
      <c r="D159" s="3" t="s">
        <v>357</v>
      </c>
      <c r="E159" s="31">
        <v>190</v>
      </c>
    </row>
    <row r="160" spans="1:5" ht="12.75" customHeight="1">
      <c r="A160" s="2" t="s">
        <v>359</v>
      </c>
      <c r="B160" s="32">
        <v>40106</v>
      </c>
      <c r="C160" s="2" t="s">
        <v>289</v>
      </c>
      <c r="D160" s="2" t="s">
        <v>360</v>
      </c>
      <c r="E160" s="30">
        <v>72</v>
      </c>
    </row>
    <row r="161" spans="1:5" ht="12.75" customHeight="1">
      <c r="A161" s="3" t="s">
        <v>361</v>
      </c>
      <c r="B161" s="33">
        <v>40106</v>
      </c>
      <c r="C161" s="3" t="s">
        <v>289</v>
      </c>
      <c r="D161" s="3" t="s">
        <v>360</v>
      </c>
      <c r="E161" s="31">
        <v>640</v>
      </c>
    </row>
    <row r="162" spans="1:5" ht="12.75" customHeight="1">
      <c r="A162" s="2" t="s">
        <v>362</v>
      </c>
      <c r="B162" s="32">
        <v>40106</v>
      </c>
      <c r="C162" s="2" t="s">
        <v>289</v>
      </c>
      <c r="D162" s="2" t="s">
        <v>360</v>
      </c>
      <c r="E162" s="30">
        <v>98</v>
      </c>
    </row>
    <row r="163" spans="1:5" ht="12.75" customHeight="1">
      <c r="A163" s="3" t="s">
        <v>363</v>
      </c>
      <c r="B163" s="33">
        <v>40084</v>
      </c>
      <c r="C163" s="3" t="s">
        <v>289</v>
      </c>
      <c r="D163" s="3" t="s">
        <v>336</v>
      </c>
      <c r="E163" s="31">
        <v>100</v>
      </c>
    </row>
    <row r="164" spans="1:5" ht="12.75" customHeight="1">
      <c r="A164" s="2" t="s">
        <v>364</v>
      </c>
      <c r="B164" s="32">
        <v>40022</v>
      </c>
      <c r="C164" s="2" t="s">
        <v>289</v>
      </c>
      <c r="D164" s="2" t="s">
        <v>365</v>
      </c>
      <c r="E164" s="30">
        <v>154.5</v>
      </c>
    </row>
    <row r="165" spans="1:5" ht="12.75" customHeight="1">
      <c r="A165" s="3" t="s">
        <v>366</v>
      </c>
      <c r="B165" s="33">
        <v>40022</v>
      </c>
      <c r="C165" s="3" t="s">
        <v>289</v>
      </c>
      <c r="D165" s="3" t="s">
        <v>365</v>
      </c>
      <c r="E165" s="31">
        <v>90.5</v>
      </c>
    </row>
    <row r="166" spans="1:5" ht="12.75" customHeight="1">
      <c r="A166" s="2" t="s">
        <v>367</v>
      </c>
      <c r="B166" s="32">
        <v>40018</v>
      </c>
      <c r="C166" s="2" t="s">
        <v>289</v>
      </c>
      <c r="D166" s="2" t="s">
        <v>368</v>
      </c>
      <c r="E166" s="30">
        <v>150</v>
      </c>
    </row>
    <row r="167" spans="1:5" ht="12.75" customHeight="1">
      <c r="A167" s="3" t="s">
        <v>369</v>
      </c>
      <c r="B167" s="33">
        <v>40018</v>
      </c>
      <c r="C167" s="3" t="s">
        <v>289</v>
      </c>
      <c r="D167" s="3" t="s">
        <v>368</v>
      </c>
      <c r="E167" s="31">
        <v>448.156</v>
      </c>
    </row>
    <row r="168" spans="1:5" ht="12.75" customHeight="1">
      <c r="A168" s="2" t="s">
        <v>370</v>
      </c>
      <c r="B168" s="32">
        <v>40017</v>
      </c>
      <c r="C168" s="2" t="s">
        <v>289</v>
      </c>
      <c r="D168" s="2" t="s">
        <v>371</v>
      </c>
      <c r="E168" s="30">
        <v>175</v>
      </c>
    </row>
    <row r="169" spans="1:5" ht="12.75" customHeight="1">
      <c r="A169" s="3" t="s">
        <v>372</v>
      </c>
      <c r="B169" s="33">
        <v>40017</v>
      </c>
      <c r="C169" s="3" t="s">
        <v>289</v>
      </c>
      <c r="D169" s="3" t="s">
        <v>373</v>
      </c>
      <c r="E169" s="31">
        <v>425.25</v>
      </c>
    </row>
    <row r="170" spans="1:5" ht="12.75" customHeight="1">
      <c r="A170" s="2" t="s">
        <v>374</v>
      </c>
      <c r="B170" s="32">
        <v>40017</v>
      </c>
      <c r="C170" s="2" t="s">
        <v>289</v>
      </c>
      <c r="D170" s="2" t="s">
        <v>375</v>
      </c>
      <c r="E170" s="30">
        <v>185</v>
      </c>
    </row>
    <row r="171" spans="1:5" ht="12.75" customHeight="1">
      <c r="A171" s="3" t="s">
        <v>376</v>
      </c>
      <c r="B171" s="33">
        <v>40015</v>
      </c>
      <c r="C171" s="3" t="s">
        <v>289</v>
      </c>
      <c r="D171" s="3" t="s">
        <v>377</v>
      </c>
      <c r="E171" s="31">
        <v>300</v>
      </c>
    </row>
    <row r="172" spans="1:5" ht="12.75" customHeight="1">
      <c r="A172" s="2" t="s">
        <v>378</v>
      </c>
      <c r="B172" s="32">
        <v>40002</v>
      </c>
      <c r="C172" s="2" t="s">
        <v>289</v>
      </c>
      <c r="D172" s="2" t="s">
        <v>379</v>
      </c>
      <c r="E172" s="30">
        <v>660</v>
      </c>
    </row>
    <row r="173" spans="1:5" ht="12.75" customHeight="1">
      <c r="A173" s="3" t="s">
        <v>380</v>
      </c>
      <c r="B173" s="33">
        <v>40002</v>
      </c>
      <c r="C173" s="3" t="s">
        <v>289</v>
      </c>
      <c r="D173" s="3" t="s">
        <v>379</v>
      </c>
      <c r="E173" s="31">
        <v>140</v>
      </c>
    </row>
    <row r="174" spans="1:5" ht="12.75" customHeight="1">
      <c r="A174" s="2" t="s">
        <v>381</v>
      </c>
      <c r="B174" s="32">
        <v>39990</v>
      </c>
      <c r="C174" s="2" t="s">
        <v>289</v>
      </c>
      <c r="D174" s="2" t="s">
        <v>302</v>
      </c>
      <c r="E174" s="30">
        <v>300</v>
      </c>
    </row>
    <row r="175" spans="1:5" ht="12.75" customHeight="1">
      <c r="A175" s="3" t="s">
        <v>382</v>
      </c>
      <c r="B175" s="33">
        <v>39974</v>
      </c>
      <c r="C175" s="3" t="s">
        <v>289</v>
      </c>
      <c r="D175" s="3" t="s">
        <v>383</v>
      </c>
      <c r="E175" s="31">
        <v>11.942105</v>
      </c>
    </row>
    <row r="176" spans="1:5" ht="12.75" customHeight="1">
      <c r="A176" s="2" t="s">
        <v>384</v>
      </c>
      <c r="B176" s="32">
        <v>39930</v>
      </c>
      <c r="C176" s="2" t="s">
        <v>289</v>
      </c>
      <c r="D176" s="2" t="s">
        <v>385</v>
      </c>
      <c r="E176" s="30">
        <v>2035.591</v>
      </c>
    </row>
    <row r="177" spans="1:5" ht="12.75" customHeight="1">
      <c r="A177" s="3" t="s">
        <v>386</v>
      </c>
      <c r="B177" s="33">
        <v>39930</v>
      </c>
      <c r="C177" s="3" t="s">
        <v>289</v>
      </c>
      <c r="D177" s="3" t="s">
        <v>385</v>
      </c>
      <c r="E177" s="31">
        <v>964.409</v>
      </c>
    </row>
    <row r="178" spans="1:5" ht="12.75" customHeight="1">
      <c r="A178" s="2" t="s">
        <v>387</v>
      </c>
      <c r="B178" s="32">
        <v>39925</v>
      </c>
      <c r="C178" s="2" t="s">
        <v>289</v>
      </c>
      <c r="D178" s="2" t="s">
        <v>388</v>
      </c>
      <c r="E178" s="30">
        <v>600</v>
      </c>
    </row>
    <row r="179" spans="1:5" ht="12.75" customHeight="1">
      <c r="A179" s="3" t="s">
        <v>389</v>
      </c>
      <c r="B179" s="33">
        <v>39821</v>
      </c>
      <c r="C179" s="3" t="s">
        <v>289</v>
      </c>
      <c r="D179" s="3" t="s">
        <v>390</v>
      </c>
      <c r="E179" s="31">
        <v>610</v>
      </c>
    </row>
    <row r="180" spans="1:5" ht="12.75">
      <c r="A180" s="35"/>
      <c r="B180" s="35"/>
      <c r="C180" s="35"/>
      <c r="D180" s="35" t="s">
        <v>111</v>
      </c>
      <c r="E180" s="34">
        <f>SUM(E148:E179)</f>
        <v>11080.348105</v>
      </c>
    </row>
    <row r="181" spans="1:5" ht="12.75">
      <c r="A181" s="17"/>
      <c r="B181" s="18"/>
      <c r="C181" s="17"/>
      <c r="D181" s="17"/>
      <c r="E181" s="42"/>
    </row>
    <row r="182" spans="1:5" ht="24.75">
      <c r="A182" s="12" t="s">
        <v>112</v>
      </c>
      <c r="B182" s="43"/>
      <c r="C182" s="43"/>
      <c r="D182" s="44"/>
      <c r="E182" s="44"/>
    </row>
    <row r="183" spans="1:10" ht="36" customHeight="1">
      <c r="A183" s="1" t="s">
        <v>4</v>
      </c>
      <c r="B183" s="28" t="s">
        <v>5</v>
      </c>
      <c r="C183" s="28" t="s">
        <v>6</v>
      </c>
      <c r="D183" s="28" t="s">
        <v>7</v>
      </c>
      <c r="E183" s="28" t="s">
        <v>8</v>
      </c>
      <c r="F183" s="72"/>
      <c r="G183" s="73"/>
      <c r="H183" s="74"/>
      <c r="I183" s="76"/>
      <c r="J183" s="76"/>
    </row>
    <row r="184" spans="1:10" ht="12.75" customHeight="1">
      <c r="A184" s="2" t="s">
        <v>391</v>
      </c>
      <c r="B184" s="32">
        <v>39744</v>
      </c>
      <c r="C184" s="2" t="s">
        <v>289</v>
      </c>
      <c r="D184" s="2" t="s">
        <v>392</v>
      </c>
      <c r="E184" s="30">
        <v>120</v>
      </c>
      <c r="F184" s="75"/>
      <c r="G184"/>
      <c r="H184"/>
      <c r="I184" s="76"/>
      <c r="J184" s="76"/>
    </row>
    <row r="185" spans="1:9" ht="12.75" customHeight="1">
      <c r="A185" s="3" t="s">
        <v>393</v>
      </c>
      <c r="B185" s="33">
        <v>39744</v>
      </c>
      <c r="C185" s="3" t="s">
        <v>289</v>
      </c>
      <c r="D185" s="3" t="s">
        <v>392</v>
      </c>
      <c r="E185" s="31">
        <v>100</v>
      </c>
      <c r="F185" s="75"/>
      <c r="G185"/>
      <c r="H185"/>
      <c r="I185" s="76"/>
    </row>
    <row r="186" spans="1:10" ht="12.75" customHeight="1">
      <c r="A186" s="2" t="s">
        <v>394</v>
      </c>
      <c r="B186" s="32">
        <v>39738</v>
      </c>
      <c r="C186" s="2" t="s">
        <v>289</v>
      </c>
      <c r="D186" s="2" t="s">
        <v>395</v>
      </c>
      <c r="E186" s="30">
        <v>91.13</v>
      </c>
      <c r="F186" s="75"/>
      <c r="G186"/>
      <c r="H186"/>
      <c r="I186" s="76"/>
      <c r="J186" s="76"/>
    </row>
    <row r="187" spans="1:9" ht="12.75" customHeight="1">
      <c r="A187" s="3" t="s">
        <v>396</v>
      </c>
      <c r="B187" s="33">
        <v>39738</v>
      </c>
      <c r="C187" s="3" t="s">
        <v>289</v>
      </c>
      <c r="D187" s="3" t="s">
        <v>395</v>
      </c>
      <c r="E187" s="31">
        <v>249.76</v>
      </c>
      <c r="F187" s="75"/>
      <c r="G187"/>
      <c r="H187"/>
      <c r="I187" s="76"/>
    </row>
    <row r="188" spans="1:10" ht="12.75" customHeight="1">
      <c r="A188" s="2" t="s">
        <v>397</v>
      </c>
      <c r="B188" s="32">
        <v>39658</v>
      </c>
      <c r="C188" s="2" t="s">
        <v>398</v>
      </c>
      <c r="D188" s="2" t="s">
        <v>399</v>
      </c>
      <c r="E188" s="30">
        <v>200</v>
      </c>
      <c r="F188" s="75"/>
      <c r="G188"/>
      <c r="H188"/>
      <c r="I188" s="76"/>
      <c r="J188" s="76"/>
    </row>
    <row r="189" spans="1:9" ht="12.75" customHeight="1">
      <c r="A189" s="3" t="s">
        <v>400</v>
      </c>
      <c r="B189" s="33">
        <v>39658</v>
      </c>
      <c r="C189" s="3" t="s">
        <v>398</v>
      </c>
      <c r="D189" s="3" t="s">
        <v>399</v>
      </c>
      <c r="E189" s="31">
        <v>750</v>
      </c>
      <c r="F189" s="75"/>
      <c r="G189"/>
      <c r="H189"/>
      <c r="I189" s="76"/>
    </row>
    <row r="190" spans="1:10" ht="12.75" customHeight="1">
      <c r="A190" s="2" t="s">
        <v>401</v>
      </c>
      <c r="B190" s="32">
        <v>39658</v>
      </c>
      <c r="C190" s="2" t="s">
        <v>289</v>
      </c>
      <c r="D190" s="2" t="s">
        <v>402</v>
      </c>
      <c r="E190" s="30">
        <v>250</v>
      </c>
      <c r="F190" s="75"/>
      <c r="G190"/>
      <c r="H190"/>
      <c r="I190" s="76"/>
      <c r="J190" s="76"/>
    </row>
    <row r="191" spans="1:9" ht="12.75" customHeight="1">
      <c r="A191" s="3" t="s">
        <v>403</v>
      </c>
      <c r="B191" s="33">
        <v>39654</v>
      </c>
      <c r="C191" s="3" t="s">
        <v>289</v>
      </c>
      <c r="D191" s="3" t="s">
        <v>331</v>
      </c>
      <c r="E191" s="31">
        <v>28.6</v>
      </c>
      <c r="F191" s="75"/>
      <c r="G191"/>
      <c r="H191"/>
      <c r="I191" s="76"/>
    </row>
    <row r="192" spans="1:10" ht="12.75" customHeight="1">
      <c r="A192" s="2" t="s">
        <v>404</v>
      </c>
      <c r="B192" s="32">
        <v>39654</v>
      </c>
      <c r="C192" s="2" t="s">
        <v>289</v>
      </c>
      <c r="D192" s="2" t="s">
        <v>331</v>
      </c>
      <c r="E192" s="30">
        <v>271.4</v>
      </c>
      <c r="F192" s="75"/>
      <c r="G192"/>
      <c r="H192"/>
      <c r="I192" s="76"/>
      <c r="J192" s="76"/>
    </row>
    <row r="193" spans="1:9" ht="12.75" customHeight="1">
      <c r="A193" s="3" t="s">
        <v>405</v>
      </c>
      <c r="B193" s="33">
        <v>39654</v>
      </c>
      <c r="C193" s="3" t="s">
        <v>289</v>
      </c>
      <c r="D193" s="3" t="s">
        <v>170</v>
      </c>
      <c r="E193" s="31">
        <v>200</v>
      </c>
      <c r="F193" s="75"/>
      <c r="G193"/>
      <c r="H193"/>
      <c r="I193" s="76"/>
    </row>
    <row r="194" spans="1:10" ht="12.75" customHeight="1">
      <c r="A194" s="2" t="s">
        <v>406</v>
      </c>
      <c r="B194" s="32">
        <v>39652</v>
      </c>
      <c r="C194" s="2" t="s">
        <v>289</v>
      </c>
      <c r="D194" s="2" t="s">
        <v>407</v>
      </c>
      <c r="E194" s="30">
        <v>364.4</v>
      </c>
      <c r="F194" s="75"/>
      <c r="G194"/>
      <c r="H194"/>
      <c r="I194" s="76"/>
      <c r="J194" s="76"/>
    </row>
    <row r="195" spans="1:9" ht="12.75" customHeight="1">
      <c r="A195" s="3" t="s">
        <v>410</v>
      </c>
      <c r="B195" s="33">
        <v>39630</v>
      </c>
      <c r="C195" s="3" t="s">
        <v>289</v>
      </c>
      <c r="D195" s="3" t="s">
        <v>411</v>
      </c>
      <c r="E195" s="31">
        <v>460</v>
      </c>
      <c r="F195" s="75"/>
      <c r="G195"/>
      <c r="H195"/>
      <c r="I195" s="76"/>
    </row>
    <row r="196" spans="1:10" ht="12.75" customHeight="1">
      <c r="A196" s="2" t="s">
        <v>412</v>
      </c>
      <c r="B196" s="32">
        <v>39630</v>
      </c>
      <c r="C196" s="2" t="s">
        <v>289</v>
      </c>
      <c r="D196" s="2" t="s">
        <v>411</v>
      </c>
      <c r="E196" s="30">
        <v>1150</v>
      </c>
      <c r="F196" s="75"/>
      <c r="G196"/>
      <c r="H196"/>
      <c r="I196" s="76"/>
      <c r="J196" s="76"/>
    </row>
    <row r="197" spans="1:9" ht="12.75" customHeight="1">
      <c r="A197" s="3" t="s">
        <v>413</v>
      </c>
      <c r="B197" s="33">
        <v>39623</v>
      </c>
      <c r="C197" s="3" t="s">
        <v>289</v>
      </c>
      <c r="D197" s="3" t="s">
        <v>414</v>
      </c>
      <c r="E197" s="31">
        <v>125</v>
      </c>
      <c r="F197" s="75"/>
      <c r="G197"/>
      <c r="H197"/>
      <c r="I197" s="76"/>
    </row>
    <row r="198" spans="1:10" ht="12.75" customHeight="1">
      <c r="A198" s="2" t="s">
        <v>415</v>
      </c>
      <c r="B198" s="32">
        <v>39623</v>
      </c>
      <c r="C198" s="2" t="s">
        <v>289</v>
      </c>
      <c r="D198" s="2" t="s">
        <v>414</v>
      </c>
      <c r="E198" s="30">
        <v>125</v>
      </c>
      <c r="F198" s="75"/>
      <c r="G198"/>
      <c r="H198"/>
      <c r="I198" s="76"/>
      <c r="J198" s="76"/>
    </row>
    <row r="199" spans="1:9" ht="12.75" customHeight="1">
      <c r="A199" s="3" t="s">
        <v>416</v>
      </c>
      <c r="B199" s="33">
        <v>39605</v>
      </c>
      <c r="C199" s="3" t="s">
        <v>289</v>
      </c>
      <c r="D199" s="3" t="s">
        <v>417</v>
      </c>
      <c r="E199" s="31">
        <v>230</v>
      </c>
      <c r="F199" s="75"/>
      <c r="G199"/>
      <c r="H199"/>
      <c r="I199" s="76"/>
    </row>
    <row r="200" spans="1:10" ht="12.75" customHeight="1">
      <c r="A200" s="2" t="s">
        <v>418</v>
      </c>
      <c r="B200" s="32">
        <v>39563</v>
      </c>
      <c r="C200" s="2" t="s">
        <v>289</v>
      </c>
      <c r="D200" s="2" t="s">
        <v>419</v>
      </c>
      <c r="E200" s="30">
        <v>180</v>
      </c>
      <c r="F200" s="75"/>
      <c r="G200"/>
      <c r="H200"/>
      <c r="I200" s="76"/>
      <c r="J200" s="76"/>
    </row>
    <row r="201" spans="1:9" ht="12.75" customHeight="1">
      <c r="A201" s="3" t="s">
        <v>420</v>
      </c>
      <c r="B201" s="33">
        <v>39562</v>
      </c>
      <c r="C201" s="3" t="s">
        <v>289</v>
      </c>
      <c r="D201" s="3" t="s">
        <v>421</v>
      </c>
      <c r="E201" s="31">
        <v>20</v>
      </c>
      <c r="F201" s="75"/>
      <c r="G201"/>
      <c r="H201"/>
      <c r="I201" s="76"/>
    </row>
    <row r="202" spans="1:10" ht="12.75" customHeight="1">
      <c r="A202" s="2" t="s">
        <v>422</v>
      </c>
      <c r="B202" s="32">
        <v>39556</v>
      </c>
      <c r="C202" s="2" t="s">
        <v>289</v>
      </c>
      <c r="D202" s="2" t="s">
        <v>423</v>
      </c>
      <c r="E202" s="30">
        <v>150</v>
      </c>
      <c r="F202" s="75"/>
      <c r="G202"/>
      <c r="H202"/>
      <c r="I202" s="76"/>
      <c r="J202" s="76"/>
    </row>
    <row r="203" spans="1:9" ht="12.75" customHeight="1">
      <c r="A203" s="3" t="s">
        <v>424</v>
      </c>
      <c r="B203" s="33">
        <v>39507</v>
      </c>
      <c r="C203" s="3" t="s">
        <v>289</v>
      </c>
      <c r="D203" s="3" t="s">
        <v>234</v>
      </c>
      <c r="E203" s="31">
        <v>500</v>
      </c>
      <c r="F203" s="75"/>
      <c r="G203"/>
      <c r="H203"/>
      <c r="I203" s="76"/>
    </row>
    <row r="204" spans="1:10" ht="12.75" customHeight="1">
      <c r="A204" s="2" t="s">
        <v>425</v>
      </c>
      <c r="B204" s="32">
        <v>39500</v>
      </c>
      <c r="C204" s="2" t="s">
        <v>289</v>
      </c>
      <c r="D204" s="2" t="s">
        <v>426</v>
      </c>
      <c r="E204" s="30">
        <v>73.248</v>
      </c>
      <c r="F204" s="75"/>
      <c r="G204"/>
      <c r="H204"/>
      <c r="I204" s="76"/>
      <c r="J204" s="76"/>
    </row>
    <row r="205" spans="1:9" ht="12.75" customHeight="1">
      <c r="A205" s="3" t="s">
        <v>427</v>
      </c>
      <c r="B205" s="33">
        <v>39498</v>
      </c>
      <c r="C205" s="3" t="s">
        <v>289</v>
      </c>
      <c r="D205" s="3" t="s">
        <v>428</v>
      </c>
      <c r="E205" s="31">
        <v>100</v>
      </c>
      <c r="F205" s="75"/>
      <c r="G205"/>
      <c r="H205"/>
      <c r="I205" s="76"/>
    </row>
    <row r="206" spans="1:10" ht="12.75" customHeight="1">
      <c r="A206" s="2" t="s">
        <v>431</v>
      </c>
      <c r="B206" s="32">
        <v>39477</v>
      </c>
      <c r="C206" s="2" t="s">
        <v>289</v>
      </c>
      <c r="D206" s="2" t="s">
        <v>75</v>
      </c>
      <c r="E206" s="30">
        <f>185000/1000</f>
        <v>185</v>
      </c>
      <c r="F206" s="75"/>
      <c r="G206"/>
      <c r="H206"/>
      <c r="I206" s="76"/>
      <c r="J206" s="76"/>
    </row>
    <row r="207" spans="1:9" ht="12.75" customHeight="1">
      <c r="A207" s="3" t="s">
        <v>432</v>
      </c>
      <c r="B207" s="33">
        <v>39477</v>
      </c>
      <c r="C207" s="3" t="s">
        <v>289</v>
      </c>
      <c r="D207" s="3" t="s">
        <v>75</v>
      </c>
      <c r="E207" s="31">
        <f>185000/1000</f>
        <v>185</v>
      </c>
      <c r="F207" s="75"/>
      <c r="G207"/>
      <c r="H207"/>
      <c r="I207" s="76"/>
    </row>
    <row r="208" spans="1:10" ht="12.75" customHeight="1">
      <c r="A208" s="2" t="s">
        <v>433</v>
      </c>
      <c r="B208" s="32">
        <v>39477</v>
      </c>
      <c r="C208" s="2" t="s">
        <v>289</v>
      </c>
      <c r="D208" s="2" t="s">
        <v>428</v>
      </c>
      <c r="E208" s="30">
        <f>150000/1000</f>
        <v>150</v>
      </c>
      <c r="F208" s="75"/>
      <c r="G208"/>
      <c r="H208"/>
      <c r="I208" s="76"/>
      <c r="J208" s="76"/>
    </row>
    <row r="209" spans="1:9" ht="12.75" customHeight="1">
      <c r="A209" s="3" t="s">
        <v>438</v>
      </c>
      <c r="B209" s="33">
        <v>39454</v>
      </c>
      <c r="C209" s="3" t="s">
        <v>289</v>
      </c>
      <c r="D209" s="3" t="s">
        <v>439</v>
      </c>
      <c r="E209" s="31">
        <f>50000/1000</f>
        <v>50</v>
      </c>
      <c r="F209" s="75"/>
      <c r="G209"/>
      <c r="H209"/>
      <c r="I209" s="76"/>
    </row>
    <row r="210" spans="1:5" ht="12.75">
      <c r="A210" s="35"/>
      <c r="B210" s="35"/>
      <c r="C210" s="35"/>
      <c r="D210" s="35" t="s">
        <v>138</v>
      </c>
      <c r="E210" s="34">
        <f>SUM(E184:E209)</f>
        <v>6308.538</v>
      </c>
    </row>
    <row r="211" spans="1:5" ht="12.75">
      <c r="A211" s="20"/>
      <c r="B211" s="18"/>
      <c r="C211" s="17"/>
      <c r="D211" s="17"/>
      <c r="E211" s="42"/>
    </row>
    <row r="212" spans="1:9" ht="15">
      <c r="A212" s="17"/>
      <c r="B212" s="18"/>
      <c r="C212" s="17"/>
      <c r="D212" s="17"/>
      <c r="E212" s="42"/>
      <c r="F212" s="72"/>
      <c r="G212" s="73"/>
      <c r="H212" s="74"/>
      <c r="I212" s="76"/>
    </row>
    <row r="213" spans="1:5" ht="24.75">
      <c r="A213" s="12" t="s">
        <v>139</v>
      </c>
      <c r="B213" s="43"/>
      <c r="C213" s="43"/>
      <c r="D213" s="44"/>
      <c r="E213" s="44"/>
    </row>
    <row r="214" spans="1:5" ht="36" customHeight="1">
      <c r="A214" s="1" t="s">
        <v>4</v>
      </c>
      <c r="B214" s="28" t="s">
        <v>5</v>
      </c>
      <c r="C214" s="28" t="s">
        <v>6</v>
      </c>
      <c r="D214" s="28" t="s">
        <v>7</v>
      </c>
      <c r="E214" s="28" t="s">
        <v>8</v>
      </c>
    </row>
    <row r="215" spans="1:5" ht="12.75" customHeight="1">
      <c r="A215" s="2" t="s">
        <v>441</v>
      </c>
      <c r="B215" s="32">
        <v>39443</v>
      </c>
      <c r="C215" s="2" t="s">
        <v>289</v>
      </c>
      <c r="D215" s="2" t="s">
        <v>442</v>
      </c>
      <c r="E215" s="30">
        <v>163.6</v>
      </c>
    </row>
    <row r="216" spans="1:5" ht="12.75" customHeight="1">
      <c r="A216" s="3" t="s">
        <v>443</v>
      </c>
      <c r="B216" s="33">
        <v>39442</v>
      </c>
      <c r="C216" s="3" t="s">
        <v>289</v>
      </c>
      <c r="D216" s="3" t="s">
        <v>444</v>
      </c>
      <c r="E216" s="31">
        <v>353.92</v>
      </c>
    </row>
    <row r="217" spans="1:5" ht="12.75" customHeight="1">
      <c r="A217" s="2" t="s">
        <v>445</v>
      </c>
      <c r="B217" s="32">
        <v>39437</v>
      </c>
      <c r="C217" s="2" t="s">
        <v>289</v>
      </c>
      <c r="D217" s="2" t="s">
        <v>189</v>
      </c>
      <c r="E217" s="30">
        <v>150</v>
      </c>
    </row>
    <row r="218" spans="1:5" ht="12.75" customHeight="1">
      <c r="A218" s="3" t="s">
        <v>446</v>
      </c>
      <c r="B218" s="33">
        <v>39433</v>
      </c>
      <c r="C218" s="3" t="s">
        <v>289</v>
      </c>
      <c r="D218" s="3" t="s">
        <v>447</v>
      </c>
      <c r="E218" s="31">
        <v>400</v>
      </c>
    </row>
    <row r="219" spans="1:5" ht="12.75" customHeight="1">
      <c r="A219" s="2" t="s">
        <v>448</v>
      </c>
      <c r="B219" s="32">
        <v>39408</v>
      </c>
      <c r="C219" s="2" t="s">
        <v>289</v>
      </c>
      <c r="D219" s="2" t="s">
        <v>449</v>
      </c>
      <c r="E219" s="30">
        <v>200</v>
      </c>
    </row>
    <row r="220" spans="1:5" ht="12.75" customHeight="1">
      <c r="A220" s="3" t="s">
        <v>456</v>
      </c>
      <c r="B220" s="33">
        <v>39381</v>
      </c>
      <c r="C220" s="3" t="s">
        <v>289</v>
      </c>
      <c r="D220" s="3" t="s">
        <v>457</v>
      </c>
      <c r="E220" s="31">
        <v>400</v>
      </c>
    </row>
    <row r="221" spans="1:5" ht="12.75" customHeight="1">
      <c r="A221" s="2" t="s">
        <v>458</v>
      </c>
      <c r="B221" s="32">
        <v>39380</v>
      </c>
      <c r="C221" s="2" t="s">
        <v>289</v>
      </c>
      <c r="D221" s="2" t="s">
        <v>459</v>
      </c>
      <c r="E221" s="30">
        <v>38.5</v>
      </c>
    </row>
    <row r="222" spans="1:5" ht="12.75" customHeight="1">
      <c r="A222" s="3" t="s">
        <v>460</v>
      </c>
      <c r="B222" s="33">
        <v>39380</v>
      </c>
      <c r="C222" s="3" t="s">
        <v>289</v>
      </c>
      <c r="D222" s="3" t="s">
        <v>459</v>
      </c>
      <c r="E222" s="31">
        <v>164</v>
      </c>
    </row>
    <row r="223" spans="1:5" ht="12.75" customHeight="1">
      <c r="A223" s="2" t="s">
        <v>461</v>
      </c>
      <c r="B223" s="32">
        <v>39380</v>
      </c>
      <c r="C223" s="2" t="s">
        <v>289</v>
      </c>
      <c r="D223" s="2" t="s">
        <v>462</v>
      </c>
      <c r="E223" s="30">
        <v>450</v>
      </c>
    </row>
    <row r="224" spans="1:5" ht="12.75" customHeight="1">
      <c r="A224" s="3" t="s">
        <v>463</v>
      </c>
      <c r="B224" s="33">
        <v>39374</v>
      </c>
      <c r="C224" s="3" t="s">
        <v>289</v>
      </c>
      <c r="D224" s="3" t="s">
        <v>449</v>
      </c>
      <c r="E224" s="31">
        <v>600</v>
      </c>
    </row>
    <row r="225" spans="1:5" ht="12.75" customHeight="1">
      <c r="A225" s="2" t="s">
        <v>464</v>
      </c>
      <c r="B225" s="32">
        <v>39374</v>
      </c>
      <c r="C225" s="2" t="s">
        <v>289</v>
      </c>
      <c r="D225" s="2" t="s">
        <v>465</v>
      </c>
      <c r="E225" s="30">
        <v>1013.85</v>
      </c>
    </row>
    <row r="226" spans="1:5" ht="12.75" customHeight="1">
      <c r="A226" s="3" t="s">
        <v>466</v>
      </c>
      <c r="B226" s="33">
        <v>39374</v>
      </c>
      <c r="C226" s="3" t="s">
        <v>289</v>
      </c>
      <c r="D226" s="3" t="s">
        <v>465</v>
      </c>
      <c r="E226" s="31">
        <v>1011.15</v>
      </c>
    </row>
    <row r="227" spans="1:5" ht="12.75" customHeight="1">
      <c r="A227" s="2" t="s">
        <v>467</v>
      </c>
      <c r="B227" s="32">
        <v>39371</v>
      </c>
      <c r="C227" s="2" t="s">
        <v>289</v>
      </c>
      <c r="D227" s="2" t="s">
        <v>468</v>
      </c>
      <c r="E227" s="30">
        <v>100</v>
      </c>
    </row>
    <row r="228" spans="1:5" ht="12.75" customHeight="1">
      <c r="A228" s="3" t="s">
        <v>469</v>
      </c>
      <c r="B228" s="33">
        <v>39371</v>
      </c>
      <c r="C228" s="3" t="s">
        <v>289</v>
      </c>
      <c r="D228" s="3" t="s">
        <v>470</v>
      </c>
      <c r="E228" s="31">
        <v>100</v>
      </c>
    </row>
    <row r="229" spans="1:5" ht="12.75" customHeight="1">
      <c r="A229" s="2" t="s">
        <v>471</v>
      </c>
      <c r="B229" s="32">
        <v>39350</v>
      </c>
      <c r="C229" s="2" t="s">
        <v>398</v>
      </c>
      <c r="D229" s="2" t="s">
        <v>472</v>
      </c>
      <c r="E229" s="30">
        <v>380</v>
      </c>
    </row>
    <row r="230" spans="1:5" ht="12.75" customHeight="1">
      <c r="A230" s="3" t="s">
        <v>473</v>
      </c>
      <c r="B230" s="33">
        <v>39290</v>
      </c>
      <c r="C230" s="3" t="s">
        <v>289</v>
      </c>
      <c r="D230" s="3" t="s">
        <v>354</v>
      </c>
      <c r="E230" s="31">
        <v>550</v>
      </c>
    </row>
    <row r="231" spans="1:5" ht="12.75" customHeight="1">
      <c r="A231" s="2" t="s">
        <v>474</v>
      </c>
      <c r="B231" s="32">
        <v>39290</v>
      </c>
      <c r="C231" s="2" t="s">
        <v>289</v>
      </c>
      <c r="D231" s="2" t="s">
        <v>354</v>
      </c>
      <c r="E231" s="30">
        <v>800</v>
      </c>
    </row>
    <row r="232" spans="1:5" ht="12.75" customHeight="1">
      <c r="A232" s="3" t="s">
        <v>477</v>
      </c>
      <c r="B232" s="33">
        <v>39290</v>
      </c>
      <c r="C232" s="3" t="s">
        <v>289</v>
      </c>
      <c r="D232" s="3" t="s">
        <v>478</v>
      </c>
      <c r="E232" s="31">
        <v>280</v>
      </c>
    </row>
    <row r="233" spans="1:5" ht="12.75" customHeight="1">
      <c r="A233" s="2" t="s">
        <v>479</v>
      </c>
      <c r="B233" s="32">
        <v>39290</v>
      </c>
      <c r="C233" s="2" t="s">
        <v>289</v>
      </c>
      <c r="D233" s="2" t="s">
        <v>478</v>
      </c>
      <c r="E233" s="30">
        <v>185</v>
      </c>
    </row>
    <row r="234" spans="1:5" ht="12.75" customHeight="1">
      <c r="A234" s="3" t="s">
        <v>480</v>
      </c>
      <c r="B234" s="33">
        <v>39290</v>
      </c>
      <c r="C234" s="3" t="s">
        <v>289</v>
      </c>
      <c r="D234" s="3" t="s">
        <v>478</v>
      </c>
      <c r="E234" s="31">
        <v>185</v>
      </c>
    </row>
    <row r="235" spans="1:5" ht="12.75" customHeight="1">
      <c r="A235" s="2" t="s">
        <v>481</v>
      </c>
      <c r="B235" s="32">
        <v>39290</v>
      </c>
      <c r="C235" s="2" t="s">
        <v>289</v>
      </c>
      <c r="D235" s="2" t="s">
        <v>482</v>
      </c>
      <c r="E235" s="30">
        <v>250</v>
      </c>
    </row>
    <row r="236" spans="1:5" ht="12.75" customHeight="1">
      <c r="A236" s="3" t="s">
        <v>483</v>
      </c>
      <c r="B236" s="33">
        <v>39289</v>
      </c>
      <c r="C236" s="3" t="s">
        <v>289</v>
      </c>
      <c r="D236" s="3" t="s">
        <v>484</v>
      </c>
      <c r="E236" s="31">
        <v>50</v>
      </c>
    </row>
    <row r="237" spans="1:5" ht="12.75" customHeight="1">
      <c r="A237" s="2" t="s">
        <v>485</v>
      </c>
      <c r="B237" s="32">
        <v>39289</v>
      </c>
      <c r="C237" s="2" t="s">
        <v>289</v>
      </c>
      <c r="D237" s="2" t="s">
        <v>484</v>
      </c>
      <c r="E237" s="30">
        <v>270</v>
      </c>
    </row>
    <row r="238" spans="1:5" ht="12.75" customHeight="1">
      <c r="A238" s="3" t="s">
        <v>489</v>
      </c>
      <c r="B238" s="33">
        <v>39286</v>
      </c>
      <c r="C238" s="3" t="s">
        <v>289</v>
      </c>
      <c r="D238" s="3" t="s">
        <v>490</v>
      </c>
      <c r="E238" s="31">
        <v>130</v>
      </c>
    </row>
    <row r="239" spans="1:5" ht="12.75" customHeight="1">
      <c r="A239" s="2" t="s">
        <v>491</v>
      </c>
      <c r="B239" s="32">
        <v>39286</v>
      </c>
      <c r="C239" s="2" t="s">
        <v>289</v>
      </c>
      <c r="D239" s="2" t="s">
        <v>492</v>
      </c>
      <c r="E239" s="30">
        <v>250</v>
      </c>
    </row>
    <row r="240" spans="1:5" ht="12.75" customHeight="1">
      <c r="A240" s="3" t="s">
        <v>493</v>
      </c>
      <c r="B240" s="33">
        <v>39286</v>
      </c>
      <c r="C240" s="3" t="s">
        <v>289</v>
      </c>
      <c r="D240" s="3" t="s">
        <v>494</v>
      </c>
      <c r="E240" s="31">
        <v>300</v>
      </c>
    </row>
    <row r="241" spans="1:5" ht="12.75" customHeight="1">
      <c r="A241" s="2" t="s">
        <v>498</v>
      </c>
      <c r="B241" s="32">
        <v>39280</v>
      </c>
      <c r="C241" s="2" t="s">
        <v>289</v>
      </c>
      <c r="D241" s="2" t="s">
        <v>499</v>
      </c>
      <c r="E241" s="30">
        <v>75</v>
      </c>
    </row>
    <row r="242" spans="1:5" ht="12.75" customHeight="1">
      <c r="A242" s="3" t="s">
        <v>500</v>
      </c>
      <c r="B242" s="33">
        <v>39279</v>
      </c>
      <c r="C242" s="3" t="s">
        <v>289</v>
      </c>
      <c r="D242" s="3" t="s">
        <v>501</v>
      </c>
      <c r="E242" s="31">
        <v>306.9</v>
      </c>
    </row>
    <row r="243" spans="1:5" ht="12.75" customHeight="1">
      <c r="A243" s="2" t="s">
        <v>502</v>
      </c>
      <c r="B243" s="32">
        <v>39273</v>
      </c>
      <c r="C243" s="2" t="s">
        <v>289</v>
      </c>
      <c r="D243" s="2" t="s">
        <v>503</v>
      </c>
      <c r="E243" s="30">
        <v>200</v>
      </c>
    </row>
    <row r="244" spans="1:5" ht="12.75" customHeight="1">
      <c r="A244" s="3" t="s">
        <v>504</v>
      </c>
      <c r="B244" s="33">
        <v>39269</v>
      </c>
      <c r="C244" s="3" t="s">
        <v>289</v>
      </c>
      <c r="D244" s="3" t="s">
        <v>505</v>
      </c>
      <c r="E244" s="31">
        <v>250</v>
      </c>
    </row>
    <row r="245" spans="1:5" ht="12.75" customHeight="1">
      <c r="A245" s="2" t="s">
        <v>506</v>
      </c>
      <c r="B245" s="32">
        <v>39260</v>
      </c>
      <c r="C245" s="2" t="s">
        <v>289</v>
      </c>
      <c r="D245" s="2" t="s">
        <v>507</v>
      </c>
      <c r="E245" s="30">
        <v>200</v>
      </c>
    </row>
    <row r="246" spans="1:5" ht="12.75" customHeight="1">
      <c r="A246" s="3" t="s">
        <v>508</v>
      </c>
      <c r="B246" s="33">
        <v>39252</v>
      </c>
      <c r="C246" s="3" t="s">
        <v>289</v>
      </c>
      <c r="D246" s="3" t="s">
        <v>509</v>
      </c>
      <c r="E246" s="31">
        <v>350</v>
      </c>
    </row>
    <row r="247" spans="1:5" ht="12.75" customHeight="1">
      <c r="A247" s="2" t="s">
        <v>510</v>
      </c>
      <c r="B247" s="32">
        <v>39233</v>
      </c>
      <c r="C247" s="2" t="s">
        <v>289</v>
      </c>
      <c r="D247" s="2" t="s">
        <v>511</v>
      </c>
      <c r="E247" s="30">
        <v>32</v>
      </c>
    </row>
    <row r="248" spans="1:5" ht="12.75" customHeight="1">
      <c r="A248" s="3" t="s">
        <v>512</v>
      </c>
      <c r="B248" s="33">
        <v>39233</v>
      </c>
      <c r="C248" s="3" t="s">
        <v>289</v>
      </c>
      <c r="D248" s="3" t="s">
        <v>513</v>
      </c>
      <c r="E248" s="31">
        <v>87.5</v>
      </c>
    </row>
    <row r="249" spans="1:5" ht="12.75" customHeight="1">
      <c r="A249" s="2" t="s">
        <v>514</v>
      </c>
      <c r="B249" s="32">
        <v>39233</v>
      </c>
      <c r="C249" s="2" t="s">
        <v>289</v>
      </c>
      <c r="D249" s="2" t="s">
        <v>513</v>
      </c>
      <c r="E249" s="30">
        <v>87.5</v>
      </c>
    </row>
    <row r="250" spans="1:5" ht="12.75" customHeight="1">
      <c r="A250" s="3" t="s">
        <v>517</v>
      </c>
      <c r="B250" s="33">
        <v>39199</v>
      </c>
      <c r="C250" s="3" t="s">
        <v>289</v>
      </c>
      <c r="D250" s="3" t="s">
        <v>75</v>
      </c>
      <c r="E250" s="31">
        <v>500</v>
      </c>
    </row>
    <row r="251" spans="1:5" ht="12.75" customHeight="1">
      <c r="A251" s="2" t="s">
        <v>518</v>
      </c>
      <c r="B251" s="32">
        <v>39199</v>
      </c>
      <c r="C251" s="2" t="s">
        <v>289</v>
      </c>
      <c r="D251" s="2" t="s">
        <v>519</v>
      </c>
      <c r="E251" s="30">
        <v>540</v>
      </c>
    </row>
    <row r="252" spans="1:5" ht="12.75" customHeight="1">
      <c r="A252" s="3" t="s">
        <v>520</v>
      </c>
      <c r="B252" s="33">
        <v>39199</v>
      </c>
      <c r="C252" s="3" t="s">
        <v>289</v>
      </c>
      <c r="D252" s="3" t="s">
        <v>519</v>
      </c>
      <c r="E252" s="31">
        <v>239.65</v>
      </c>
    </row>
    <row r="253" spans="1:5" ht="12.75" customHeight="1">
      <c r="A253" s="2" t="s">
        <v>521</v>
      </c>
      <c r="B253" s="32">
        <v>39192</v>
      </c>
      <c r="C253" s="2" t="s">
        <v>289</v>
      </c>
      <c r="D253" s="2" t="s">
        <v>522</v>
      </c>
      <c r="E253" s="30">
        <v>230</v>
      </c>
    </row>
    <row r="254" spans="1:5" ht="12.75" customHeight="1">
      <c r="A254" s="3" t="s">
        <v>523</v>
      </c>
      <c r="B254" s="33">
        <v>39189</v>
      </c>
      <c r="C254" s="3" t="s">
        <v>289</v>
      </c>
      <c r="D254" s="3" t="s">
        <v>524</v>
      </c>
      <c r="E254" s="31">
        <v>488.79658659999996</v>
      </c>
    </row>
    <row r="255" spans="1:5" ht="12.75" customHeight="1">
      <c r="A255" s="2" t="s">
        <v>525</v>
      </c>
      <c r="B255" s="32">
        <v>39189</v>
      </c>
      <c r="C255" s="2" t="s">
        <v>289</v>
      </c>
      <c r="D255" s="2" t="s">
        <v>524</v>
      </c>
      <c r="E255" s="30">
        <v>504.119911</v>
      </c>
    </row>
    <row r="256" spans="1:5" ht="12.75" customHeight="1">
      <c r="A256" s="3" t="s">
        <v>526</v>
      </c>
      <c r="B256" s="33">
        <v>39164</v>
      </c>
      <c r="C256" s="3" t="s">
        <v>289</v>
      </c>
      <c r="D256" s="3" t="s">
        <v>527</v>
      </c>
      <c r="E256" s="31">
        <v>267.3</v>
      </c>
    </row>
    <row r="257" spans="1:5" ht="12.75" customHeight="1">
      <c r="A257" s="2" t="s">
        <v>528</v>
      </c>
      <c r="B257" s="32">
        <v>39143</v>
      </c>
      <c r="C257" s="2" t="s">
        <v>398</v>
      </c>
      <c r="D257" s="2" t="s">
        <v>529</v>
      </c>
      <c r="E257" s="30">
        <v>50</v>
      </c>
    </row>
    <row r="258" spans="1:5" ht="12.75" customHeight="1">
      <c r="A258" s="3" t="s">
        <v>530</v>
      </c>
      <c r="B258" s="33">
        <v>39140</v>
      </c>
      <c r="C258" s="3" t="s">
        <v>289</v>
      </c>
      <c r="D258" s="3" t="s">
        <v>531</v>
      </c>
      <c r="E258" s="31">
        <v>250</v>
      </c>
    </row>
    <row r="259" spans="1:5" ht="12.75">
      <c r="A259" s="35"/>
      <c r="B259" s="35"/>
      <c r="C259" s="35"/>
      <c r="D259" s="35" t="s">
        <v>280</v>
      </c>
      <c r="E259" s="34">
        <f>SUM(E213:E258)</f>
        <v>13433.786497599998</v>
      </c>
    </row>
    <row r="260" ht="12.75">
      <c r="E260" s="45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73" r:id="rId2"/>
  <rowBreaks count="4" manualBreakCount="4">
    <brk id="68" max="4" man="1"/>
    <brk id="127" max="4" man="1"/>
    <brk id="176" max="4" man="1"/>
    <brk id="260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showGridLines="0" zoomScaleSheetLayoutView="5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8.8515625" style="13" customWidth="1"/>
    <col min="3" max="3" width="20.00390625" style="13" customWidth="1"/>
    <col min="4" max="4" width="44.00390625" style="13" customWidth="1"/>
    <col min="5" max="5" width="12.00390625" style="13" customWidth="1"/>
    <col min="6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281</v>
      </c>
      <c r="B5" s="29"/>
      <c r="C5" s="29"/>
      <c r="D5" s="29"/>
      <c r="E5" s="29"/>
    </row>
    <row r="6" spans="1:5" s="66" customFormat="1" ht="17.25" customHeight="1">
      <c r="A6" s="117" t="s">
        <v>287</v>
      </c>
      <c r="B6" s="117"/>
      <c r="C6" s="117"/>
      <c r="D6" s="117"/>
      <c r="E6" s="117"/>
    </row>
    <row r="7" spans="1:5" s="66" customFormat="1" ht="17.25" customHeight="1">
      <c r="A7" s="116"/>
      <c r="B7" s="116"/>
      <c r="C7" s="116"/>
      <c r="D7" s="116"/>
      <c r="E7" s="116"/>
    </row>
    <row r="8" spans="1:5" s="66" customFormat="1" ht="17.25" customHeight="1">
      <c r="A8" s="113"/>
      <c r="B8" s="113"/>
      <c r="C8" s="113"/>
      <c r="D8" s="113"/>
      <c r="E8" s="113"/>
    </row>
    <row r="9" spans="1:5" ht="24.75">
      <c r="A9" s="12" t="s">
        <v>2378</v>
      </c>
      <c r="B9" s="10"/>
      <c r="C9" s="10"/>
      <c r="D9" s="11"/>
      <c r="E9" s="11"/>
    </row>
    <row r="10" spans="1:5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8</v>
      </c>
    </row>
    <row r="11" spans="1:5" ht="12.75" customHeight="1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2382</v>
      </c>
      <c r="E12" s="34" t="s">
        <v>285</v>
      </c>
    </row>
    <row r="13" spans="1:5" ht="19.5">
      <c r="A13" s="21"/>
      <c r="B13" s="22"/>
      <c r="C13" s="22"/>
      <c r="D13" s="22"/>
      <c r="E13" s="22"/>
    </row>
    <row r="14" spans="1:5" ht="24.75">
      <c r="A14" s="12" t="s">
        <v>1986</v>
      </c>
      <c r="B14" s="10"/>
      <c r="C14" s="10"/>
      <c r="D14" s="11"/>
      <c r="E14" s="11"/>
    </row>
    <row r="15" spans="1:5" ht="36" customHeight="1">
      <c r="A15" s="1" t="s">
        <v>4</v>
      </c>
      <c r="B15" s="28" t="s">
        <v>5</v>
      </c>
      <c r="C15" s="28" t="s">
        <v>6</v>
      </c>
      <c r="D15" s="28" t="s">
        <v>7</v>
      </c>
      <c r="E15" s="28" t="s">
        <v>8</v>
      </c>
    </row>
    <row r="16" spans="1:5" ht="12.75" customHeight="1">
      <c r="A16" s="2"/>
      <c r="B16" s="32"/>
      <c r="C16" s="2"/>
      <c r="D16" s="2"/>
      <c r="E16" s="30"/>
    </row>
    <row r="17" spans="1:5" ht="12.75">
      <c r="A17" s="35"/>
      <c r="B17" s="35"/>
      <c r="C17" s="35"/>
      <c r="D17" s="35" t="s">
        <v>1987</v>
      </c>
      <c r="E17" s="34" t="s">
        <v>285</v>
      </c>
    </row>
    <row r="18" spans="1:5" ht="19.5">
      <c r="A18" s="21"/>
      <c r="B18" s="22"/>
      <c r="C18" s="22"/>
      <c r="D18" s="22"/>
      <c r="E18" s="22"/>
    </row>
    <row r="19" spans="1:5" ht="24.75">
      <c r="A19" s="12" t="s">
        <v>3</v>
      </c>
      <c r="B19" s="10"/>
      <c r="C19" s="10"/>
      <c r="D19" s="11"/>
      <c r="E19" s="11"/>
    </row>
    <row r="20" spans="1:5" ht="36" customHeight="1">
      <c r="A20" s="1" t="s">
        <v>4</v>
      </c>
      <c r="B20" s="28" t="s">
        <v>5</v>
      </c>
      <c r="C20" s="28" t="s">
        <v>6</v>
      </c>
      <c r="D20" s="28" t="s">
        <v>7</v>
      </c>
      <c r="E20" s="28" t="s">
        <v>8</v>
      </c>
    </row>
    <row r="21" spans="1:5" ht="12.75" customHeight="1">
      <c r="A21" s="2"/>
      <c r="B21" s="32"/>
      <c r="C21" s="2"/>
      <c r="D21" s="2"/>
      <c r="E21" s="30"/>
    </row>
    <row r="22" spans="1:5" ht="12.75">
      <c r="A22" s="35"/>
      <c r="B22" s="35"/>
      <c r="C22" s="35"/>
      <c r="D22" s="35" t="s">
        <v>9</v>
      </c>
      <c r="E22" s="34" t="s">
        <v>285</v>
      </c>
    </row>
    <row r="23" spans="1:5" ht="12.75">
      <c r="A23" s="17"/>
      <c r="B23" s="18"/>
      <c r="C23" s="17"/>
      <c r="D23" s="17"/>
      <c r="E23" s="42"/>
    </row>
    <row r="24" spans="1:5" ht="24.75">
      <c r="A24" s="12" t="s">
        <v>10</v>
      </c>
      <c r="B24" s="10"/>
      <c r="C24" s="10"/>
      <c r="D24" s="11"/>
      <c r="E24" s="11"/>
    </row>
    <row r="25" spans="1:5" ht="36" customHeight="1">
      <c r="A25" s="1" t="s">
        <v>282</v>
      </c>
      <c r="B25" s="28" t="s">
        <v>283</v>
      </c>
      <c r="C25" s="28" t="s">
        <v>6</v>
      </c>
      <c r="D25" s="28" t="s">
        <v>7</v>
      </c>
      <c r="E25" s="28" t="s">
        <v>284</v>
      </c>
    </row>
    <row r="26" spans="1:5" ht="12.75" customHeight="1">
      <c r="A26" s="2"/>
      <c r="B26" s="32">
        <v>40443</v>
      </c>
      <c r="C26" s="2" t="s">
        <v>289</v>
      </c>
      <c r="D26" s="2" t="s">
        <v>532</v>
      </c>
      <c r="E26" s="30">
        <v>600</v>
      </c>
    </row>
    <row r="27" spans="1:5" ht="12.75">
      <c r="A27" s="35"/>
      <c r="B27" s="35"/>
      <c r="C27" s="35"/>
      <c r="D27" s="35" t="s">
        <v>62</v>
      </c>
      <c r="E27" s="34">
        <f>SUM(E26)</f>
        <v>600</v>
      </c>
    </row>
    <row r="28" spans="1:5" ht="12.75">
      <c r="A28" s="17"/>
      <c r="B28" s="18"/>
      <c r="C28" s="17"/>
      <c r="D28" s="17"/>
      <c r="E28" s="42"/>
    </row>
    <row r="29" spans="1:5" ht="24.75">
      <c r="A29" s="12" t="s">
        <v>63</v>
      </c>
      <c r="B29" s="43"/>
      <c r="C29" s="43"/>
      <c r="D29" s="44"/>
      <c r="E29" s="44"/>
    </row>
    <row r="30" spans="1:5" ht="36" customHeight="1">
      <c r="A30" s="1" t="s">
        <v>282</v>
      </c>
      <c r="B30" s="28" t="s">
        <v>283</v>
      </c>
      <c r="C30" s="28" t="s">
        <v>6</v>
      </c>
      <c r="D30" s="28" t="s">
        <v>7</v>
      </c>
      <c r="E30" s="28" t="s">
        <v>284</v>
      </c>
    </row>
    <row r="31" spans="1:5" ht="12.75" customHeight="1">
      <c r="A31" s="2"/>
      <c r="B31" s="32">
        <v>40164</v>
      </c>
      <c r="C31" s="2" t="s">
        <v>289</v>
      </c>
      <c r="D31" s="2" t="s">
        <v>170</v>
      </c>
      <c r="E31" s="30">
        <v>30</v>
      </c>
    </row>
    <row r="32" spans="1:5" ht="12.75" customHeight="1">
      <c r="A32" s="3"/>
      <c r="B32" s="33">
        <v>40081</v>
      </c>
      <c r="C32" s="3" t="s">
        <v>289</v>
      </c>
      <c r="D32" s="3" t="s">
        <v>55</v>
      </c>
      <c r="E32" s="31">
        <v>300</v>
      </c>
    </row>
    <row r="33" spans="1:5" ht="12.75" customHeight="1">
      <c r="A33" s="2"/>
      <c r="B33" s="32">
        <v>39939</v>
      </c>
      <c r="C33" s="2" t="s">
        <v>289</v>
      </c>
      <c r="D33" s="2" t="s">
        <v>533</v>
      </c>
      <c r="E33" s="30">
        <v>600</v>
      </c>
    </row>
    <row r="34" spans="1:5" ht="12.75" customHeight="1">
      <c r="A34" s="3"/>
      <c r="B34" s="33">
        <v>39884</v>
      </c>
      <c r="C34" s="3" t="s">
        <v>289</v>
      </c>
      <c r="D34" s="3" t="s">
        <v>534</v>
      </c>
      <c r="E34" s="31">
        <v>40</v>
      </c>
    </row>
    <row r="35" spans="1:5" ht="12.75" customHeight="1">
      <c r="A35" s="2"/>
      <c r="B35" s="32">
        <v>39828</v>
      </c>
      <c r="C35" s="2" t="s">
        <v>289</v>
      </c>
      <c r="D35" s="2" t="s">
        <v>360</v>
      </c>
      <c r="E35" s="30">
        <v>210</v>
      </c>
    </row>
    <row r="36" spans="1:5" ht="12.75">
      <c r="A36" s="35"/>
      <c r="B36" s="35"/>
      <c r="C36" s="35"/>
      <c r="D36" s="35" t="s">
        <v>111</v>
      </c>
      <c r="E36" s="34">
        <f>SUM(E31:E35)</f>
        <v>1180</v>
      </c>
    </row>
    <row r="37" spans="1:5" ht="12.75">
      <c r="A37" s="17"/>
      <c r="B37" s="18"/>
      <c r="C37" s="17"/>
      <c r="D37" s="17"/>
      <c r="E37" s="42"/>
    </row>
    <row r="38" spans="1:5" ht="24.75">
      <c r="A38" s="12" t="s">
        <v>112</v>
      </c>
      <c r="B38" s="43"/>
      <c r="C38" s="43"/>
      <c r="D38" s="44"/>
      <c r="E38" s="44"/>
    </row>
    <row r="39" spans="1:5" ht="36" customHeight="1">
      <c r="A39" s="1" t="s">
        <v>282</v>
      </c>
      <c r="B39" s="28" t="s">
        <v>283</v>
      </c>
      <c r="C39" s="28" t="s">
        <v>6</v>
      </c>
      <c r="D39" s="28" t="s">
        <v>7</v>
      </c>
      <c r="E39" s="28" t="s">
        <v>284</v>
      </c>
    </row>
    <row r="40" spans="1:5" ht="12.75" customHeight="1">
      <c r="A40" s="2"/>
      <c r="B40" s="32">
        <v>39808</v>
      </c>
      <c r="C40" s="2" t="s">
        <v>289</v>
      </c>
      <c r="D40" s="2" t="s">
        <v>535</v>
      </c>
      <c r="E40" s="30">
        <v>600</v>
      </c>
    </row>
    <row r="41" spans="1:5" ht="12.75" customHeight="1">
      <c r="A41" s="3"/>
      <c r="B41" s="33">
        <v>39805</v>
      </c>
      <c r="C41" s="3" t="s">
        <v>289</v>
      </c>
      <c r="D41" s="3" t="s">
        <v>368</v>
      </c>
      <c r="E41" s="31">
        <v>500</v>
      </c>
    </row>
    <row r="42" spans="1:5" ht="12.75" customHeight="1">
      <c r="A42" s="2"/>
      <c r="B42" s="32">
        <v>39744</v>
      </c>
      <c r="C42" s="2" t="s">
        <v>289</v>
      </c>
      <c r="D42" s="2" t="s">
        <v>536</v>
      </c>
      <c r="E42" s="30">
        <v>100</v>
      </c>
    </row>
    <row r="43" spans="1:5" ht="12.75" customHeight="1">
      <c r="A43" s="3"/>
      <c r="B43" s="33">
        <v>39738</v>
      </c>
      <c r="C43" s="3" t="s">
        <v>289</v>
      </c>
      <c r="D43" s="3" t="s">
        <v>537</v>
      </c>
      <c r="E43" s="31">
        <v>40</v>
      </c>
    </row>
    <row r="44" spans="1:5" ht="12.75" customHeight="1">
      <c r="A44" s="2"/>
      <c r="B44" s="32">
        <v>39715</v>
      </c>
      <c r="C44" s="2" t="s">
        <v>289</v>
      </c>
      <c r="D44" s="2" t="s">
        <v>538</v>
      </c>
      <c r="E44" s="30">
        <v>300</v>
      </c>
    </row>
    <row r="45" spans="1:5" ht="12.75" customHeight="1">
      <c r="A45" s="3"/>
      <c r="B45" s="33">
        <v>39696</v>
      </c>
      <c r="C45" s="3" t="s">
        <v>289</v>
      </c>
      <c r="D45" s="3" t="s">
        <v>539</v>
      </c>
      <c r="E45" s="31">
        <v>300</v>
      </c>
    </row>
    <row r="46" spans="1:5" ht="12.75" customHeight="1">
      <c r="A46" s="2"/>
      <c r="B46" s="32">
        <v>39679</v>
      </c>
      <c r="C46" s="2" t="s">
        <v>289</v>
      </c>
      <c r="D46" s="2" t="s">
        <v>540</v>
      </c>
      <c r="E46" s="30">
        <v>100</v>
      </c>
    </row>
    <row r="47" spans="1:5" ht="12.75" customHeight="1">
      <c r="A47" s="3"/>
      <c r="B47" s="33">
        <v>39679</v>
      </c>
      <c r="C47" s="3" t="s">
        <v>289</v>
      </c>
      <c r="D47" s="3" t="s">
        <v>541</v>
      </c>
      <c r="E47" s="31">
        <v>150</v>
      </c>
    </row>
    <row r="48" spans="1:5" ht="12.75" customHeight="1">
      <c r="A48" s="2"/>
      <c r="B48" s="32">
        <v>39667</v>
      </c>
      <c r="C48" s="2" t="s">
        <v>289</v>
      </c>
      <c r="D48" s="2" t="s">
        <v>542</v>
      </c>
      <c r="E48" s="30">
        <v>166.666668</v>
      </c>
    </row>
    <row r="49" spans="1:5" ht="12.75" customHeight="1">
      <c r="A49" s="3"/>
      <c r="B49" s="33">
        <v>39667</v>
      </c>
      <c r="C49" s="3" t="s">
        <v>289</v>
      </c>
      <c r="D49" s="3" t="s">
        <v>543</v>
      </c>
      <c r="E49" s="31">
        <v>166.666666</v>
      </c>
    </row>
    <row r="50" spans="1:5" ht="12.75" customHeight="1">
      <c r="A50" s="2"/>
      <c r="B50" s="32">
        <v>39667</v>
      </c>
      <c r="C50" s="2" t="s">
        <v>289</v>
      </c>
      <c r="D50" s="2" t="s">
        <v>544</v>
      </c>
      <c r="E50" s="30">
        <v>166.666666</v>
      </c>
    </row>
    <row r="51" spans="1:5" ht="12.75">
      <c r="A51" s="35"/>
      <c r="B51" s="35"/>
      <c r="C51" s="35"/>
      <c r="D51" s="35" t="s">
        <v>138</v>
      </c>
      <c r="E51" s="34">
        <f>SUM(E40:E50)</f>
        <v>2590</v>
      </c>
    </row>
    <row r="52" spans="1:5" ht="12.75">
      <c r="A52" s="22"/>
      <c r="B52" s="22"/>
      <c r="C52" s="22"/>
      <c r="D52" s="22"/>
      <c r="E52" s="22"/>
    </row>
    <row r="53" spans="1:5" ht="24.75">
      <c r="A53" s="12" t="s">
        <v>139</v>
      </c>
      <c r="B53" s="43"/>
      <c r="C53" s="43"/>
      <c r="D53" s="44"/>
      <c r="E53" s="44"/>
    </row>
    <row r="54" spans="1:5" ht="36" customHeight="1">
      <c r="A54" s="1" t="s">
        <v>282</v>
      </c>
      <c r="B54" s="28" t="s">
        <v>283</v>
      </c>
      <c r="C54" s="28" t="s">
        <v>6</v>
      </c>
      <c r="D54" s="28" t="s">
        <v>7</v>
      </c>
      <c r="E54" s="28" t="s">
        <v>284</v>
      </c>
    </row>
    <row r="55" spans="1:5" ht="12.75" customHeight="1">
      <c r="A55" s="2"/>
      <c r="B55" s="32">
        <v>39437</v>
      </c>
      <c r="C55" s="2" t="s">
        <v>289</v>
      </c>
      <c r="D55" s="2" t="s">
        <v>545</v>
      </c>
      <c r="E55" s="30">
        <v>500</v>
      </c>
    </row>
    <row r="56" spans="1:5" ht="12.75" customHeight="1">
      <c r="A56" s="3"/>
      <c r="B56" s="33">
        <v>39377</v>
      </c>
      <c r="C56" s="3" t="s">
        <v>289</v>
      </c>
      <c r="D56" s="3" t="s">
        <v>546</v>
      </c>
      <c r="E56" s="31">
        <v>214</v>
      </c>
    </row>
    <row r="57" spans="1:5" ht="12.75" customHeight="1">
      <c r="A57" s="2"/>
      <c r="B57" s="32">
        <v>39314</v>
      </c>
      <c r="C57" s="2" t="s">
        <v>289</v>
      </c>
      <c r="D57" s="2" t="s">
        <v>547</v>
      </c>
      <c r="E57" s="30">
        <v>150</v>
      </c>
    </row>
    <row r="58" spans="1:5" ht="12.75" customHeight="1">
      <c r="A58" s="3"/>
      <c r="B58" s="33">
        <v>39188</v>
      </c>
      <c r="C58" s="3" t="s">
        <v>289</v>
      </c>
      <c r="D58" s="3" t="s">
        <v>548</v>
      </c>
      <c r="E58" s="31">
        <v>675</v>
      </c>
    </row>
    <row r="59" spans="1:5" ht="12.75">
      <c r="A59" s="35"/>
      <c r="B59" s="35"/>
      <c r="C59" s="35"/>
      <c r="D59" s="35" t="s">
        <v>280</v>
      </c>
      <c r="E59" s="34">
        <f>SUM(E55:E58)</f>
        <v>1539</v>
      </c>
    </row>
    <row r="67" spans="1:5" s="23" customFormat="1" ht="24.75" customHeight="1">
      <c r="A67" s="13"/>
      <c r="B67" s="13"/>
      <c r="C67" s="13"/>
      <c r="D67" s="13"/>
      <c r="E67" s="13"/>
    </row>
    <row r="69" ht="37.5" customHeight="1"/>
  </sheetData>
  <sheetProtection/>
  <mergeCells count="2">
    <mergeCell ref="A6:E6"/>
    <mergeCell ref="A7:E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5" r:id="rId2"/>
  <rowBreaks count="1" manualBreakCount="1">
    <brk id="52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7"/>
  <sheetViews>
    <sheetView showGridLines="0" zoomScaleSheetLayoutView="7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8.8515625" style="13" customWidth="1"/>
    <col min="3" max="3" width="20.00390625" style="13" customWidth="1"/>
    <col min="4" max="4" width="63.00390625" style="13" bestFit="1" customWidth="1"/>
    <col min="5" max="5" width="12.00390625" style="13" customWidth="1"/>
    <col min="6" max="6" width="10.28125" style="13" bestFit="1" customWidth="1"/>
    <col min="7" max="9" width="9.140625" style="13" customWidth="1"/>
    <col min="10" max="10" width="11.421875" style="13" customWidth="1"/>
    <col min="11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549</v>
      </c>
      <c r="B5" s="29"/>
      <c r="C5" s="29"/>
      <c r="D5" s="29"/>
      <c r="E5" s="29"/>
    </row>
    <row r="6" spans="1:5" s="66" customFormat="1" ht="17.25" customHeight="1">
      <c r="A6" s="117" t="s">
        <v>287</v>
      </c>
      <c r="B6" s="117"/>
      <c r="C6" s="117"/>
      <c r="D6" s="117"/>
      <c r="E6" s="117"/>
    </row>
    <row r="7" spans="1:5" s="66" customFormat="1" ht="17.25" customHeight="1">
      <c r="A7" s="116"/>
      <c r="B7" s="116"/>
      <c r="C7" s="116"/>
      <c r="D7" s="116"/>
      <c r="E7" s="116"/>
    </row>
    <row r="8" spans="1:5" s="66" customFormat="1" ht="17.25" customHeight="1">
      <c r="A8" s="113"/>
      <c r="B8" s="113"/>
      <c r="C8" s="113"/>
      <c r="D8" s="113"/>
      <c r="E8" s="113"/>
    </row>
    <row r="9" spans="1:5" ht="24.75">
      <c r="A9" s="12" t="s">
        <v>2378</v>
      </c>
      <c r="B9" s="10"/>
      <c r="C9" s="10"/>
      <c r="D9" s="11"/>
      <c r="E9" s="11"/>
    </row>
    <row r="10" spans="1:5" ht="36" customHeight="1">
      <c r="A10" s="1" t="s">
        <v>550</v>
      </c>
      <c r="B10" s="28" t="s">
        <v>551</v>
      </c>
      <c r="C10" s="28" t="s">
        <v>6</v>
      </c>
      <c r="D10" s="28" t="s">
        <v>7</v>
      </c>
      <c r="E10" s="28" t="s">
        <v>552</v>
      </c>
    </row>
    <row r="11" spans="1:5" ht="12.75" customHeight="1">
      <c r="A11" s="2"/>
      <c r="B11" s="32">
        <v>41635</v>
      </c>
      <c r="C11" s="2" t="s">
        <v>289</v>
      </c>
      <c r="D11" s="2" t="s">
        <v>2319</v>
      </c>
      <c r="E11" s="30">
        <v>400</v>
      </c>
    </row>
    <row r="12" spans="1:5" ht="12.75" customHeight="1">
      <c r="A12" s="3"/>
      <c r="B12" s="33">
        <v>41635</v>
      </c>
      <c r="C12" s="3" t="s">
        <v>289</v>
      </c>
      <c r="D12" s="3" t="s">
        <v>1625</v>
      </c>
      <c r="E12" s="31">
        <v>400</v>
      </c>
    </row>
    <row r="13" spans="1:5" ht="12.75" customHeight="1">
      <c r="A13" s="2"/>
      <c r="B13" s="32">
        <v>41635</v>
      </c>
      <c r="C13" s="2" t="s">
        <v>289</v>
      </c>
      <c r="D13" s="2" t="s">
        <v>2686</v>
      </c>
      <c r="E13" s="30">
        <v>165</v>
      </c>
    </row>
    <row r="14" spans="1:5" ht="12.75" customHeight="1">
      <c r="A14" s="3"/>
      <c r="B14" s="33">
        <v>41628</v>
      </c>
      <c r="C14" s="3" t="s">
        <v>289</v>
      </c>
      <c r="D14" s="3" t="s">
        <v>2124</v>
      </c>
      <c r="E14" s="31">
        <v>100</v>
      </c>
    </row>
    <row r="15" spans="1:5" ht="12.75" customHeight="1">
      <c r="A15" s="2"/>
      <c r="B15" s="32">
        <v>41628</v>
      </c>
      <c r="C15" s="2" t="s">
        <v>289</v>
      </c>
      <c r="D15" s="2" t="s">
        <v>2687</v>
      </c>
      <c r="E15" s="30">
        <v>100</v>
      </c>
    </row>
    <row r="16" spans="1:5" ht="12.75" customHeight="1">
      <c r="A16" s="3"/>
      <c r="B16" s="33">
        <v>41627</v>
      </c>
      <c r="C16" s="3" t="s">
        <v>289</v>
      </c>
      <c r="D16" s="3" t="s">
        <v>2527</v>
      </c>
      <c r="E16" s="31">
        <v>600</v>
      </c>
    </row>
    <row r="17" spans="1:5" ht="12.75" customHeight="1">
      <c r="A17" s="2"/>
      <c r="B17" s="32">
        <v>41627</v>
      </c>
      <c r="C17" s="2" t="s">
        <v>289</v>
      </c>
      <c r="D17" s="2" t="s">
        <v>457</v>
      </c>
      <c r="E17" s="30">
        <v>120</v>
      </c>
    </row>
    <row r="18" spans="1:5" ht="12.75" customHeight="1">
      <c r="A18" s="3"/>
      <c r="B18" s="33">
        <v>41627</v>
      </c>
      <c r="C18" s="3" t="s">
        <v>289</v>
      </c>
      <c r="D18" s="3" t="s">
        <v>457</v>
      </c>
      <c r="E18" s="31">
        <v>555.5</v>
      </c>
    </row>
    <row r="19" spans="1:5" ht="12.75" customHeight="1">
      <c r="A19" s="2"/>
      <c r="B19" s="32">
        <v>41627</v>
      </c>
      <c r="C19" s="2" t="s">
        <v>289</v>
      </c>
      <c r="D19" s="2" t="s">
        <v>457</v>
      </c>
      <c r="E19" s="30">
        <v>124.5</v>
      </c>
    </row>
    <row r="20" spans="1:5" ht="12.75" customHeight="1">
      <c r="A20" s="3"/>
      <c r="B20" s="33">
        <v>41627</v>
      </c>
      <c r="C20" s="3" t="s">
        <v>289</v>
      </c>
      <c r="D20" s="3" t="s">
        <v>2688</v>
      </c>
      <c r="E20" s="31">
        <v>10</v>
      </c>
    </row>
    <row r="21" spans="1:5" ht="12.75" customHeight="1">
      <c r="A21" s="2"/>
      <c r="B21" s="32">
        <v>41626</v>
      </c>
      <c r="C21" s="2" t="s">
        <v>289</v>
      </c>
      <c r="D21" s="2" t="s">
        <v>2689</v>
      </c>
      <c r="E21" s="30">
        <v>130</v>
      </c>
    </row>
    <row r="22" spans="1:5" ht="12.75" customHeight="1">
      <c r="A22" s="3"/>
      <c r="B22" s="33">
        <v>41626</v>
      </c>
      <c r="C22" s="3" t="s">
        <v>289</v>
      </c>
      <c r="D22" s="3" t="s">
        <v>2690</v>
      </c>
      <c r="E22" s="31">
        <v>51</v>
      </c>
    </row>
    <row r="23" spans="1:5" ht="12.75" customHeight="1">
      <c r="A23" s="2"/>
      <c r="B23" s="32">
        <v>41626</v>
      </c>
      <c r="C23" s="2" t="s">
        <v>289</v>
      </c>
      <c r="D23" s="2" t="s">
        <v>2691</v>
      </c>
      <c r="E23" s="30">
        <v>20</v>
      </c>
    </row>
    <row r="24" spans="1:5" ht="12.75" customHeight="1">
      <c r="A24" s="3"/>
      <c r="B24" s="33">
        <v>41626</v>
      </c>
      <c r="C24" s="3" t="s">
        <v>289</v>
      </c>
      <c r="D24" s="3" t="s">
        <v>2692</v>
      </c>
      <c r="E24" s="31">
        <v>140</v>
      </c>
    </row>
    <row r="25" spans="1:5" ht="12.75" customHeight="1">
      <c r="A25" s="2"/>
      <c r="B25" s="32">
        <v>41626</v>
      </c>
      <c r="C25" s="2" t="s">
        <v>289</v>
      </c>
      <c r="D25" s="2" t="s">
        <v>2693</v>
      </c>
      <c r="E25" s="30">
        <v>300</v>
      </c>
    </row>
    <row r="26" spans="1:5" ht="12.75" customHeight="1">
      <c r="A26" s="3"/>
      <c r="B26" s="33">
        <v>41626</v>
      </c>
      <c r="C26" s="3" t="s">
        <v>289</v>
      </c>
      <c r="D26" s="3" t="s">
        <v>2694</v>
      </c>
      <c r="E26" s="31">
        <v>94</v>
      </c>
    </row>
    <row r="27" spans="1:5" ht="12.75" customHeight="1">
      <c r="A27" s="2"/>
      <c r="B27" s="32">
        <v>41626</v>
      </c>
      <c r="C27" s="2" t="s">
        <v>289</v>
      </c>
      <c r="D27" s="2" t="s">
        <v>2425</v>
      </c>
      <c r="E27" s="30">
        <v>478</v>
      </c>
    </row>
    <row r="28" spans="1:5" ht="12.75" customHeight="1">
      <c r="A28" s="3"/>
      <c r="B28" s="33">
        <v>41626</v>
      </c>
      <c r="C28" s="3" t="s">
        <v>289</v>
      </c>
      <c r="D28" s="3" t="s">
        <v>2695</v>
      </c>
      <c r="E28" s="31">
        <v>170</v>
      </c>
    </row>
    <row r="29" spans="1:5" ht="12.75" customHeight="1">
      <c r="A29" s="2"/>
      <c r="B29" s="32">
        <v>41626</v>
      </c>
      <c r="C29" s="2" t="s">
        <v>289</v>
      </c>
      <c r="D29" s="2" t="s">
        <v>2696</v>
      </c>
      <c r="E29" s="30">
        <v>15</v>
      </c>
    </row>
    <row r="30" spans="1:5" ht="12.75" customHeight="1">
      <c r="A30" s="3"/>
      <c r="B30" s="33">
        <v>41625</v>
      </c>
      <c r="C30" s="3" t="s">
        <v>289</v>
      </c>
      <c r="D30" s="3" t="s">
        <v>1638</v>
      </c>
      <c r="E30" s="31">
        <v>500</v>
      </c>
    </row>
    <row r="31" spans="1:5" ht="12.75" customHeight="1">
      <c r="A31" s="2"/>
      <c r="B31" s="32">
        <v>41625</v>
      </c>
      <c r="C31" s="2" t="s">
        <v>289</v>
      </c>
      <c r="D31" s="2" t="s">
        <v>2697</v>
      </c>
      <c r="E31" s="30">
        <v>100</v>
      </c>
    </row>
    <row r="32" spans="1:5" ht="12.75" customHeight="1">
      <c r="A32" s="3"/>
      <c r="B32" s="33">
        <v>41624</v>
      </c>
      <c r="C32" s="3" t="s">
        <v>289</v>
      </c>
      <c r="D32" s="3" t="s">
        <v>2352</v>
      </c>
      <c r="E32" s="31">
        <v>430</v>
      </c>
    </row>
    <row r="33" spans="1:5" ht="12.75" customHeight="1">
      <c r="A33" s="2"/>
      <c r="B33" s="32">
        <v>41624</v>
      </c>
      <c r="C33" s="2" t="s">
        <v>289</v>
      </c>
      <c r="D33" s="2" t="s">
        <v>2698</v>
      </c>
      <c r="E33" s="30">
        <v>85</v>
      </c>
    </row>
    <row r="34" spans="1:5" ht="12.75" customHeight="1">
      <c r="A34" s="3"/>
      <c r="B34" s="33">
        <v>41620</v>
      </c>
      <c r="C34" s="3" t="s">
        <v>289</v>
      </c>
      <c r="D34" s="3" t="s">
        <v>53</v>
      </c>
      <c r="E34" s="31">
        <v>400</v>
      </c>
    </row>
    <row r="35" spans="1:5" ht="12.75" customHeight="1">
      <c r="A35" s="2"/>
      <c r="B35" s="32">
        <v>41619</v>
      </c>
      <c r="C35" s="2" t="s">
        <v>289</v>
      </c>
      <c r="D35" s="2" t="s">
        <v>779</v>
      </c>
      <c r="E35" s="30">
        <v>180</v>
      </c>
    </row>
    <row r="36" spans="1:5" ht="12.75" customHeight="1">
      <c r="A36" s="3"/>
      <c r="B36" s="33">
        <v>41614</v>
      </c>
      <c r="C36" s="3" t="s">
        <v>289</v>
      </c>
      <c r="D36" s="3" t="s">
        <v>2559</v>
      </c>
      <c r="E36" s="31">
        <v>450</v>
      </c>
    </row>
    <row r="37" spans="1:5" ht="12.75" customHeight="1">
      <c r="A37" s="2"/>
      <c r="B37" s="32">
        <v>41614</v>
      </c>
      <c r="C37" s="2" t="s">
        <v>289</v>
      </c>
      <c r="D37" s="2" t="s">
        <v>45</v>
      </c>
      <c r="E37" s="30">
        <v>200</v>
      </c>
    </row>
    <row r="38" spans="1:5" ht="12.75" customHeight="1">
      <c r="A38" s="3"/>
      <c r="B38" s="33">
        <v>41612</v>
      </c>
      <c r="C38" s="3" t="s">
        <v>289</v>
      </c>
      <c r="D38" s="3" t="s">
        <v>2484</v>
      </c>
      <c r="E38" s="31">
        <v>75</v>
      </c>
    </row>
    <row r="39" spans="1:5" ht="12.75" customHeight="1">
      <c r="A39" s="2"/>
      <c r="B39" s="32">
        <v>41607</v>
      </c>
      <c r="C39" s="2" t="s">
        <v>289</v>
      </c>
      <c r="D39" s="2" t="s">
        <v>2699</v>
      </c>
      <c r="E39" s="30">
        <v>470</v>
      </c>
    </row>
    <row r="40" spans="1:5" ht="12.75" customHeight="1">
      <c r="A40" s="3"/>
      <c r="B40" s="33">
        <v>41607</v>
      </c>
      <c r="C40" s="3" t="s">
        <v>289</v>
      </c>
      <c r="D40" s="3" t="s">
        <v>2635</v>
      </c>
      <c r="E40" s="31">
        <v>113</v>
      </c>
    </row>
    <row r="41" spans="1:5" ht="12.75" customHeight="1">
      <c r="A41" s="2"/>
      <c r="B41" s="32">
        <v>41606</v>
      </c>
      <c r="C41" s="2" t="s">
        <v>289</v>
      </c>
      <c r="D41" s="2" t="s">
        <v>325</v>
      </c>
      <c r="E41" s="30">
        <v>300</v>
      </c>
    </row>
    <row r="42" spans="1:5" ht="12.75" customHeight="1">
      <c r="A42" s="3"/>
      <c r="B42" s="33">
        <v>41605</v>
      </c>
      <c r="C42" s="3" t="s">
        <v>289</v>
      </c>
      <c r="D42" s="3" t="s">
        <v>2636</v>
      </c>
      <c r="E42" s="31">
        <v>100.33</v>
      </c>
    </row>
    <row r="43" spans="1:5" ht="12.75" customHeight="1">
      <c r="A43" s="2"/>
      <c r="B43" s="32">
        <v>41605</v>
      </c>
      <c r="C43" s="2" t="s">
        <v>289</v>
      </c>
      <c r="D43" s="2" t="s">
        <v>2636</v>
      </c>
      <c r="E43" s="30">
        <v>199.67</v>
      </c>
    </row>
    <row r="44" spans="1:5" ht="12.75" customHeight="1">
      <c r="A44" s="3"/>
      <c r="B44" s="33">
        <v>41604</v>
      </c>
      <c r="C44" s="3" t="s">
        <v>289</v>
      </c>
      <c r="D44" s="3" t="s">
        <v>642</v>
      </c>
      <c r="E44" s="31">
        <v>145</v>
      </c>
    </row>
    <row r="45" spans="1:5" ht="12.75" customHeight="1">
      <c r="A45" s="2"/>
      <c r="B45" s="32">
        <v>41604</v>
      </c>
      <c r="C45" s="2" t="s">
        <v>289</v>
      </c>
      <c r="D45" s="2" t="s">
        <v>642</v>
      </c>
      <c r="E45" s="30">
        <v>158</v>
      </c>
    </row>
    <row r="46" spans="1:5" ht="12.75" customHeight="1">
      <c r="A46" s="3"/>
      <c r="B46" s="33">
        <v>41604</v>
      </c>
      <c r="C46" s="3" t="s">
        <v>289</v>
      </c>
      <c r="D46" s="3" t="s">
        <v>642</v>
      </c>
      <c r="E46" s="31">
        <v>158</v>
      </c>
    </row>
    <row r="47" spans="1:5" ht="12.75" customHeight="1">
      <c r="A47" s="2"/>
      <c r="B47" s="32">
        <v>41604</v>
      </c>
      <c r="C47" s="2" t="s">
        <v>289</v>
      </c>
      <c r="D47" s="2" t="s">
        <v>642</v>
      </c>
      <c r="E47" s="30">
        <v>57</v>
      </c>
    </row>
    <row r="48" spans="1:5" ht="12.75" customHeight="1">
      <c r="A48" s="3"/>
      <c r="B48" s="33">
        <v>41600</v>
      </c>
      <c r="C48" s="3" t="s">
        <v>289</v>
      </c>
      <c r="D48" s="3" t="s">
        <v>2637</v>
      </c>
      <c r="E48" s="31">
        <v>50</v>
      </c>
    </row>
    <row r="49" spans="1:5" ht="12.75" customHeight="1">
      <c r="A49" s="2"/>
      <c r="B49" s="32">
        <v>41597</v>
      </c>
      <c r="C49" s="2" t="s">
        <v>289</v>
      </c>
      <c r="D49" s="2" t="s">
        <v>2700</v>
      </c>
      <c r="E49" s="30">
        <v>550</v>
      </c>
    </row>
    <row r="50" spans="1:5" ht="12.75" customHeight="1">
      <c r="A50" s="3"/>
      <c r="B50" s="33">
        <v>41596</v>
      </c>
      <c r="C50" s="3" t="s">
        <v>289</v>
      </c>
      <c r="D50" s="3" t="s">
        <v>2638</v>
      </c>
      <c r="E50" s="31">
        <v>40</v>
      </c>
    </row>
    <row r="51" spans="1:5" ht="12.75" customHeight="1">
      <c r="A51" s="2"/>
      <c r="B51" s="32">
        <v>41596</v>
      </c>
      <c r="C51" s="2" t="s">
        <v>289</v>
      </c>
      <c r="D51" s="2" t="s">
        <v>2639</v>
      </c>
      <c r="E51" s="30">
        <v>50</v>
      </c>
    </row>
    <row r="52" spans="1:5" ht="12.75" customHeight="1">
      <c r="A52" s="3"/>
      <c r="B52" s="33">
        <v>41592</v>
      </c>
      <c r="C52" s="3" t="s">
        <v>289</v>
      </c>
      <c r="D52" s="3" t="s">
        <v>402</v>
      </c>
      <c r="E52" s="31">
        <v>200</v>
      </c>
    </row>
    <row r="53" spans="1:5" ht="12.75" customHeight="1">
      <c r="A53" s="2"/>
      <c r="B53" s="32">
        <v>41592</v>
      </c>
      <c r="C53" s="2" t="s">
        <v>289</v>
      </c>
      <c r="D53" s="2" t="s">
        <v>2640</v>
      </c>
      <c r="E53" s="30">
        <v>45</v>
      </c>
    </row>
    <row r="54" spans="1:5" ht="12.75" customHeight="1">
      <c r="A54" s="3"/>
      <c r="B54" s="33">
        <v>41591</v>
      </c>
      <c r="C54" s="3" t="s">
        <v>289</v>
      </c>
      <c r="D54" s="3" t="s">
        <v>2288</v>
      </c>
      <c r="E54" s="31">
        <v>150</v>
      </c>
    </row>
    <row r="55" spans="1:5" ht="12.75" customHeight="1">
      <c r="A55" s="2"/>
      <c r="B55" s="32">
        <v>41589</v>
      </c>
      <c r="C55" s="2" t="s">
        <v>289</v>
      </c>
      <c r="D55" s="2" t="s">
        <v>2641</v>
      </c>
      <c r="E55" s="30">
        <v>60</v>
      </c>
    </row>
    <row r="56" spans="1:5" ht="12.75" customHeight="1">
      <c r="A56" s="3"/>
      <c r="B56" s="33">
        <v>41589</v>
      </c>
      <c r="C56" s="3" t="s">
        <v>289</v>
      </c>
      <c r="D56" s="3" t="s">
        <v>2642</v>
      </c>
      <c r="E56" s="31">
        <v>30</v>
      </c>
    </row>
    <row r="57" spans="1:5" ht="12.75" customHeight="1">
      <c r="A57" s="2"/>
      <c r="B57" s="32">
        <v>41589</v>
      </c>
      <c r="C57" s="2" t="s">
        <v>289</v>
      </c>
      <c r="D57" s="2" t="s">
        <v>2643</v>
      </c>
      <c r="E57" s="30">
        <v>120</v>
      </c>
    </row>
    <row r="58" spans="1:5" ht="12.75" customHeight="1">
      <c r="A58" s="3"/>
      <c r="B58" s="33">
        <v>41589</v>
      </c>
      <c r="C58" s="3" t="s">
        <v>289</v>
      </c>
      <c r="D58" s="3" t="s">
        <v>2644</v>
      </c>
      <c r="E58" s="31">
        <v>100</v>
      </c>
    </row>
    <row r="59" spans="1:5" ht="12.75" customHeight="1">
      <c r="A59" s="2"/>
      <c r="B59" s="32">
        <v>41586</v>
      </c>
      <c r="C59" s="2" t="s">
        <v>289</v>
      </c>
      <c r="D59" s="2" t="s">
        <v>2645</v>
      </c>
      <c r="E59" s="30">
        <v>39</v>
      </c>
    </row>
    <row r="60" spans="1:5" ht="12.75" customHeight="1">
      <c r="A60" s="3"/>
      <c r="B60" s="33">
        <v>41584</v>
      </c>
      <c r="C60" s="3" t="s">
        <v>289</v>
      </c>
      <c r="D60" s="3" t="s">
        <v>2646</v>
      </c>
      <c r="E60" s="31">
        <v>120</v>
      </c>
    </row>
    <row r="61" spans="1:5" ht="12.75" customHeight="1">
      <c r="A61" s="2"/>
      <c r="B61" s="32">
        <v>41578</v>
      </c>
      <c r="C61" s="2" t="s">
        <v>289</v>
      </c>
      <c r="D61" s="2" t="s">
        <v>2647</v>
      </c>
      <c r="E61" s="30">
        <v>300</v>
      </c>
    </row>
    <row r="62" spans="1:5" ht="12.75" customHeight="1">
      <c r="A62" s="3"/>
      <c r="B62" s="33">
        <v>41578</v>
      </c>
      <c r="C62" s="3" t="s">
        <v>289</v>
      </c>
      <c r="D62" s="3" t="s">
        <v>2515</v>
      </c>
      <c r="E62" s="31">
        <v>50</v>
      </c>
    </row>
    <row r="63" spans="1:5" ht="12.75" customHeight="1">
      <c r="A63" s="2"/>
      <c r="B63" s="32">
        <v>41578</v>
      </c>
      <c r="C63" s="2" t="s">
        <v>289</v>
      </c>
      <c r="D63" s="2" t="s">
        <v>2648</v>
      </c>
      <c r="E63" s="30">
        <v>100</v>
      </c>
    </row>
    <row r="64" spans="1:5" ht="12.75" customHeight="1">
      <c r="A64" s="3"/>
      <c r="B64" s="33">
        <v>41578</v>
      </c>
      <c r="C64" s="3" t="s">
        <v>289</v>
      </c>
      <c r="D64" s="3" t="s">
        <v>2407</v>
      </c>
      <c r="E64" s="31">
        <v>200</v>
      </c>
    </row>
    <row r="65" spans="1:5" ht="12.75" customHeight="1">
      <c r="A65" s="2"/>
      <c r="B65" s="32">
        <v>41577</v>
      </c>
      <c r="C65" s="2" t="s">
        <v>289</v>
      </c>
      <c r="D65" s="2" t="s">
        <v>2649</v>
      </c>
      <c r="E65" s="30">
        <v>60</v>
      </c>
    </row>
    <row r="66" spans="1:5" ht="12.75" customHeight="1">
      <c r="A66" s="3"/>
      <c r="B66" s="33">
        <v>41576</v>
      </c>
      <c r="C66" s="3" t="s">
        <v>289</v>
      </c>
      <c r="D66" s="3" t="s">
        <v>1804</v>
      </c>
      <c r="E66" s="31">
        <v>170</v>
      </c>
    </row>
    <row r="67" spans="1:5" ht="12.75" customHeight="1">
      <c r="A67" s="2"/>
      <c r="B67" s="32">
        <v>41575</v>
      </c>
      <c r="C67" s="2" t="s">
        <v>289</v>
      </c>
      <c r="D67" s="2" t="s">
        <v>625</v>
      </c>
      <c r="E67" s="30">
        <v>300</v>
      </c>
    </row>
    <row r="68" spans="1:5" ht="12.75" customHeight="1">
      <c r="A68" s="3"/>
      <c r="B68" s="33">
        <v>41575</v>
      </c>
      <c r="C68" s="3" t="s">
        <v>289</v>
      </c>
      <c r="D68" s="3" t="s">
        <v>2311</v>
      </c>
      <c r="E68" s="31">
        <v>150</v>
      </c>
    </row>
    <row r="69" spans="1:5" ht="12.75" customHeight="1">
      <c r="A69" s="2"/>
      <c r="B69" s="32">
        <v>41572</v>
      </c>
      <c r="C69" s="2" t="s">
        <v>289</v>
      </c>
      <c r="D69" s="2" t="s">
        <v>2701</v>
      </c>
      <c r="E69" s="30">
        <v>80</v>
      </c>
    </row>
    <row r="70" spans="1:5" ht="12.75" customHeight="1">
      <c r="A70" s="3"/>
      <c r="B70" s="33">
        <v>41572</v>
      </c>
      <c r="C70" s="3" t="s">
        <v>289</v>
      </c>
      <c r="D70" s="3" t="s">
        <v>2650</v>
      </c>
      <c r="E70" s="31">
        <v>150</v>
      </c>
    </row>
    <row r="71" spans="1:5" ht="12.75" customHeight="1">
      <c r="A71" s="2"/>
      <c r="B71" s="32">
        <v>41572</v>
      </c>
      <c r="C71" s="2" t="s">
        <v>289</v>
      </c>
      <c r="D71" s="2" t="s">
        <v>2619</v>
      </c>
      <c r="E71" s="30">
        <v>60</v>
      </c>
    </row>
    <row r="72" spans="1:5" ht="12.75" customHeight="1">
      <c r="A72" s="3"/>
      <c r="B72" s="33">
        <v>41570</v>
      </c>
      <c r="C72" s="3" t="s">
        <v>289</v>
      </c>
      <c r="D72" s="3" t="s">
        <v>1690</v>
      </c>
      <c r="E72" s="31">
        <v>200</v>
      </c>
    </row>
    <row r="73" spans="1:5" ht="12.75" customHeight="1">
      <c r="A73" s="2"/>
      <c r="B73" s="32">
        <v>41568</v>
      </c>
      <c r="C73" s="2" t="s">
        <v>289</v>
      </c>
      <c r="D73" s="2" t="s">
        <v>2620</v>
      </c>
      <c r="E73" s="30">
        <v>100</v>
      </c>
    </row>
    <row r="74" spans="1:5" ht="12.75" customHeight="1">
      <c r="A74" s="3"/>
      <c r="B74" s="33">
        <v>41568</v>
      </c>
      <c r="C74" s="3" t="s">
        <v>289</v>
      </c>
      <c r="D74" s="3" t="s">
        <v>2620</v>
      </c>
      <c r="E74" s="31">
        <v>100</v>
      </c>
    </row>
    <row r="75" spans="1:5" ht="12.75" customHeight="1">
      <c r="A75" s="2"/>
      <c r="B75" s="32">
        <v>41563</v>
      </c>
      <c r="C75" s="2" t="s">
        <v>289</v>
      </c>
      <c r="D75" s="2" t="s">
        <v>2312</v>
      </c>
      <c r="E75" s="30">
        <v>5</v>
      </c>
    </row>
    <row r="76" spans="1:5" ht="12.75" customHeight="1">
      <c r="A76" s="3"/>
      <c r="B76" s="33">
        <v>41563</v>
      </c>
      <c r="C76" s="3" t="s">
        <v>289</v>
      </c>
      <c r="D76" s="3" t="s">
        <v>1728</v>
      </c>
      <c r="E76" s="31">
        <v>450</v>
      </c>
    </row>
    <row r="77" spans="1:5" ht="12.75" customHeight="1">
      <c r="A77" s="2"/>
      <c r="B77" s="32">
        <v>41562</v>
      </c>
      <c r="C77" s="2" t="s">
        <v>289</v>
      </c>
      <c r="D77" s="2" t="s">
        <v>2460</v>
      </c>
      <c r="E77" s="30">
        <v>100</v>
      </c>
    </row>
    <row r="78" spans="1:5" ht="12.75" customHeight="1">
      <c r="A78" s="3"/>
      <c r="B78" s="33">
        <v>41562</v>
      </c>
      <c r="C78" s="3" t="s">
        <v>289</v>
      </c>
      <c r="D78" s="3" t="s">
        <v>2460</v>
      </c>
      <c r="E78" s="31">
        <v>100</v>
      </c>
    </row>
    <row r="79" spans="1:5" ht="12.75" customHeight="1">
      <c r="A79" s="2"/>
      <c r="B79" s="32">
        <v>41561</v>
      </c>
      <c r="C79" s="2" t="s">
        <v>289</v>
      </c>
      <c r="D79" s="2" t="s">
        <v>2621</v>
      </c>
      <c r="E79" s="30">
        <v>300</v>
      </c>
    </row>
    <row r="80" spans="1:5" ht="12.75" customHeight="1">
      <c r="A80" s="3"/>
      <c r="B80" s="33">
        <v>41557</v>
      </c>
      <c r="C80" s="3" t="s">
        <v>289</v>
      </c>
      <c r="D80" s="3" t="s">
        <v>1890</v>
      </c>
      <c r="E80" s="31">
        <v>100</v>
      </c>
    </row>
    <row r="81" spans="1:5" ht="12.75" customHeight="1">
      <c r="A81" s="2"/>
      <c r="B81" s="32">
        <v>41557</v>
      </c>
      <c r="C81" s="2" t="s">
        <v>289</v>
      </c>
      <c r="D81" s="2" t="s">
        <v>1890</v>
      </c>
      <c r="E81" s="30">
        <v>125</v>
      </c>
    </row>
    <row r="82" spans="1:5" ht="12.75" customHeight="1">
      <c r="A82" s="3"/>
      <c r="B82" s="33">
        <v>41557</v>
      </c>
      <c r="C82" s="3" t="s">
        <v>289</v>
      </c>
      <c r="D82" s="3" t="s">
        <v>1917</v>
      </c>
      <c r="E82" s="31">
        <v>350</v>
      </c>
    </row>
    <row r="83" spans="1:5" ht="12.75" customHeight="1">
      <c r="A83" s="2"/>
      <c r="B83" s="32">
        <v>41556</v>
      </c>
      <c r="C83" s="2" t="s">
        <v>289</v>
      </c>
      <c r="D83" s="2" t="s">
        <v>503</v>
      </c>
      <c r="E83" s="30">
        <v>500</v>
      </c>
    </row>
    <row r="84" spans="1:5" ht="12.75" customHeight="1">
      <c r="A84" s="3"/>
      <c r="B84" s="33">
        <v>41555</v>
      </c>
      <c r="C84" s="3" t="s">
        <v>289</v>
      </c>
      <c r="D84" s="3" t="s">
        <v>645</v>
      </c>
      <c r="E84" s="31">
        <v>120</v>
      </c>
    </row>
    <row r="85" spans="1:5" ht="12.75" customHeight="1">
      <c r="A85" s="2"/>
      <c r="B85" s="32">
        <v>41555</v>
      </c>
      <c r="C85" s="2" t="s">
        <v>289</v>
      </c>
      <c r="D85" s="2" t="s">
        <v>645</v>
      </c>
      <c r="E85" s="30">
        <v>80</v>
      </c>
    </row>
    <row r="86" spans="1:5" ht="12.75" customHeight="1">
      <c r="A86" s="3"/>
      <c r="B86" s="33">
        <v>41556</v>
      </c>
      <c r="C86" s="3" t="s">
        <v>289</v>
      </c>
      <c r="D86" s="3" t="s">
        <v>726</v>
      </c>
      <c r="E86" s="31">
        <v>26.1</v>
      </c>
    </row>
    <row r="87" spans="1:5" ht="12.75" customHeight="1">
      <c r="A87" s="2"/>
      <c r="B87" s="32">
        <v>41555</v>
      </c>
      <c r="C87" s="2" t="s">
        <v>289</v>
      </c>
      <c r="D87" s="2" t="s">
        <v>728</v>
      </c>
      <c r="E87" s="30">
        <v>13.9</v>
      </c>
    </row>
    <row r="88" spans="1:5" ht="12.75" customHeight="1">
      <c r="A88" s="3"/>
      <c r="B88" s="33">
        <v>41555</v>
      </c>
      <c r="C88" s="3" t="s">
        <v>289</v>
      </c>
      <c r="D88" s="3" t="s">
        <v>2545</v>
      </c>
      <c r="E88" s="31">
        <v>200</v>
      </c>
    </row>
    <row r="89" spans="1:5" ht="12.75" customHeight="1">
      <c r="A89" s="2"/>
      <c r="B89" s="32">
        <v>41554</v>
      </c>
      <c r="C89" s="2" t="s">
        <v>289</v>
      </c>
      <c r="D89" s="2" t="s">
        <v>724</v>
      </c>
      <c r="E89" s="30">
        <v>39.4</v>
      </c>
    </row>
    <row r="90" spans="1:5" ht="12.75" customHeight="1">
      <c r="A90" s="3"/>
      <c r="B90" s="33">
        <v>41554</v>
      </c>
      <c r="C90" s="3" t="s">
        <v>289</v>
      </c>
      <c r="D90" s="3" t="s">
        <v>730</v>
      </c>
      <c r="E90" s="31">
        <v>22.5</v>
      </c>
    </row>
    <row r="91" spans="1:5" ht="12.75" customHeight="1">
      <c r="A91" s="2"/>
      <c r="B91" s="32">
        <v>41554</v>
      </c>
      <c r="C91" s="2" t="s">
        <v>289</v>
      </c>
      <c r="D91" s="2" t="s">
        <v>732</v>
      </c>
      <c r="E91" s="30">
        <v>33.7</v>
      </c>
    </row>
    <row r="92" spans="1:5" ht="12.75" customHeight="1">
      <c r="A92" s="3"/>
      <c r="B92" s="33">
        <v>41554</v>
      </c>
      <c r="C92" s="3" t="s">
        <v>289</v>
      </c>
      <c r="D92" s="3" t="s">
        <v>2622</v>
      </c>
      <c r="E92" s="31">
        <v>600</v>
      </c>
    </row>
    <row r="93" spans="1:5" ht="12.75" customHeight="1">
      <c r="A93" s="2"/>
      <c r="B93" s="32">
        <v>41548</v>
      </c>
      <c r="C93" s="2" t="s">
        <v>289</v>
      </c>
      <c r="D93" s="2" t="s">
        <v>2623</v>
      </c>
      <c r="E93" s="30">
        <v>140</v>
      </c>
    </row>
    <row r="94" spans="1:5" ht="12.75" customHeight="1">
      <c r="A94" s="3"/>
      <c r="B94" s="33">
        <v>41547</v>
      </c>
      <c r="C94" s="3" t="s">
        <v>289</v>
      </c>
      <c r="D94" s="3" t="s">
        <v>2204</v>
      </c>
      <c r="E94" s="31">
        <v>300</v>
      </c>
    </row>
    <row r="95" spans="1:5" ht="12.75" customHeight="1">
      <c r="A95" s="2"/>
      <c r="B95" s="32">
        <v>41547</v>
      </c>
      <c r="C95" s="2" t="s">
        <v>289</v>
      </c>
      <c r="D95" s="2" t="s">
        <v>2624</v>
      </c>
      <c r="E95" s="30">
        <v>100</v>
      </c>
    </row>
    <row r="96" spans="1:5" ht="12.75" customHeight="1">
      <c r="A96" s="3"/>
      <c r="B96" s="33">
        <v>41547</v>
      </c>
      <c r="C96" s="3" t="s">
        <v>289</v>
      </c>
      <c r="D96" s="3" t="s">
        <v>598</v>
      </c>
      <c r="E96" s="31">
        <v>1900</v>
      </c>
    </row>
    <row r="97" spans="1:5" ht="12.75" customHeight="1">
      <c r="A97" s="2"/>
      <c r="B97" s="32">
        <v>41544</v>
      </c>
      <c r="C97" s="2" t="s">
        <v>289</v>
      </c>
      <c r="D97" s="2" t="s">
        <v>2625</v>
      </c>
      <c r="E97" s="30">
        <v>60</v>
      </c>
    </row>
    <row r="98" spans="1:5" ht="12.75" customHeight="1">
      <c r="A98" s="3"/>
      <c r="B98" s="33">
        <v>41544</v>
      </c>
      <c r="C98" s="3" t="s">
        <v>289</v>
      </c>
      <c r="D98" s="3" t="s">
        <v>2626</v>
      </c>
      <c r="E98" s="31">
        <v>140</v>
      </c>
    </row>
    <row r="99" spans="1:5" ht="12.75" customHeight="1">
      <c r="A99" s="2"/>
      <c r="B99" s="32">
        <v>41544</v>
      </c>
      <c r="C99" s="2" t="s">
        <v>289</v>
      </c>
      <c r="D99" s="2" t="s">
        <v>2579</v>
      </c>
      <c r="E99" s="30">
        <v>150</v>
      </c>
    </row>
    <row r="100" spans="1:5" ht="12.75" customHeight="1">
      <c r="A100" s="3"/>
      <c r="B100" s="33">
        <v>41543</v>
      </c>
      <c r="C100" s="3" t="s">
        <v>289</v>
      </c>
      <c r="D100" s="3" t="s">
        <v>2578</v>
      </c>
      <c r="E100" s="31">
        <v>500</v>
      </c>
    </row>
    <row r="101" spans="1:5" ht="12.75" customHeight="1">
      <c r="A101" s="2"/>
      <c r="B101" s="32">
        <v>41543</v>
      </c>
      <c r="C101" s="2" t="s">
        <v>289</v>
      </c>
      <c r="D101" s="2" t="s">
        <v>2617</v>
      </c>
      <c r="E101" s="30">
        <v>203</v>
      </c>
    </row>
    <row r="102" spans="1:5" ht="12.75" customHeight="1">
      <c r="A102" s="3"/>
      <c r="B102" s="33">
        <v>41542</v>
      </c>
      <c r="C102" s="3" t="s">
        <v>289</v>
      </c>
      <c r="D102" s="3" t="s">
        <v>2618</v>
      </c>
      <c r="E102" s="31">
        <v>70</v>
      </c>
    </row>
    <row r="103" spans="1:5" ht="12.75" customHeight="1">
      <c r="A103" s="2"/>
      <c r="B103" s="32">
        <v>41542</v>
      </c>
      <c r="C103" s="2" t="s">
        <v>289</v>
      </c>
      <c r="D103" s="2" t="s">
        <v>2577</v>
      </c>
      <c r="E103" s="30">
        <v>33</v>
      </c>
    </row>
    <row r="104" spans="1:5" ht="12.75" customHeight="1">
      <c r="A104" s="3"/>
      <c r="B104" s="33">
        <v>41541</v>
      </c>
      <c r="C104" s="3" t="s">
        <v>289</v>
      </c>
      <c r="D104" s="3" t="s">
        <v>2576</v>
      </c>
      <c r="E104" s="31">
        <v>31.777</v>
      </c>
    </row>
    <row r="105" spans="1:5" ht="12.75" customHeight="1">
      <c r="A105" s="2"/>
      <c r="B105" s="32">
        <v>41541</v>
      </c>
      <c r="C105" s="2" t="s">
        <v>289</v>
      </c>
      <c r="D105" s="2" t="s">
        <v>2575</v>
      </c>
      <c r="E105" s="30">
        <v>50.442</v>
      </c>
    </row>
    <row r="106" spans="1:5" ht="12.75" customHeight="1">
      <c r="A106" s="3"/>
      <c r="B106" s="33">
        <v>41541</v>
      </c>
      <c r="C106" s="3" t="s">
        <v>289</v>
      </c>
      <c r="D106" s="3" t="s">
        <v>2574</v>
      </c>
      <c r="E106" s="31">
        <v>55.663</v>
      </c>
    </row>
    <row r="107" spans="1:5" ht="12.75" customHeight="1">
      <c r="A107" s="2"/>
      <c r="B107" s="32">
        <v>41540</v>
      </c>
      <c r="C107" s="2" t="s">
        <v>289</v>
      </c>
      <c r="D107" s="2" t="s">
        <v>2651</v>
      </c>
      <c r="E107" s="30">
        <v>19</v>
      </c>
    </row>
    <row r="108" spans="1:5" ht="12.75" customHeight="1">
      <c r="A108" s="3"/>
      <c r="B108" s="33">
        <v>41540</v>
      </c>
      <c r="C108" s="3" t="s">
        <v>289</v>
      </c>
      <c r="D108" s="3" t="s">
        <v>2573</v>
      </c>
      <c r="E108" s="31">
        <v>54.618</v>
      </c>
    </row>
    <row r="109" spans="1:5" ht="12.75" customHeight="1">
      <c r="A109" s="2"/>
      <c r="B109" s="32">
        <v>41537</v>
      </c>
      <c r="C109" s="2" t="s">
        <v>289</v>
      </c>
      <c r="D109" s="2" t="s">
        <v>2560</v>
      </c>
      <c r="E109" s="30">
        <v>150</v>
      </c>
    </row>
    <row r="110" spans="1:5" ht="12.75" customHeight="1">
      <c r="A110" s="3"/>
      <c r="B110" s="33">
        <v>41533</v>
      </c>
      <c r="C110" s="3" t="s">
        <v>289</v>
      </c>
      <c r="D110" s="3" t="s">
        <v>2149</v>
      </c>
      <c r="E110" s="31">
        <v>400</v>
      </c>
    </row>
    <row r="111" spans="1:5" ht="12.75" customHeight="1">
      <c r="A111" s="2"/>
      <c r="B111" s="32">
        <v>41532</v>
      </c>
      <c r="C111" s="2" t="s">
        <v>289</v>
      </c>
      <c r="D111" s="2" t="s">
        <v>2616</v>
      </c>
      <c r="E111" s="30">
        <v>8</v>
      </c>
    </row>
    <row r="112" spans="1:5" ht="12.75" customHeight="1">
      <c r="A112" s="3"/>
      <c r="B112" s="33">
        <v>41532</v>
      </c>
      <c r="C112" s="3" t="s">
        <v>289</v>
      </c>
      <c r="D112" s="3" t="s">
        <v>2616</v>
      </c>
      <c r="E112" s="31">
        <v>8</v>
      </c>
    </row>
    <row r="113" spans="1:5" ht="12.75" customHeight="1">
      <c r="A113" s="2"/>
      <c r="B113" s="32">
        <v>41532</v>
      </c>
      <c r="C113" s="2" t="s">
        <v>289</v>
      </c>
      <c r="D113" s="2" t="s">
        <v>2616</v>
      </c>
      <c r="E113" s="30">
        <v>8</v>
      </c>
    </row>
    <row r="114" spans="1:5" ht="12.75" customHeight="1">
      <c r="A114" s="3"/>
      <c r="B114" s="33">
        <v>41532</v>
      </c>
      <c r="C114" s="3" t="s">
        <v>289</v>
      </c>
      <c r="D114" s="3" t="s">
        <v>2616</v>
      </c>
      <c r="E114" s="31">
        <v>8</v>
      </c>
    </row>
    <row r="115" spans="1:5" ht="12.75" customHeight="1">
      <c r="A115" s="2"/>
      <c r="B115" s="32">
        <v>41532</v>
      </c>
      <c r="C115" s="2" t="s">
        <v>289</v>
      </c>
      <c r="D115" s="2" t="s">
        <v>2616</v>
      </c>
      <c r="E115" s="30">
        <v>8</v>
      </c>
    </row>
    <row r="116" spans="1:5" ht="12.75" customHeight="1">
      <c r="A116" s="3"/>
      <c r="B116" s="33">
        <v>41532</v>
      </c>
      <c r="C116" s="3" t="s">
        <v>289</v>
      </c>
      <c r="D116" s="3" t="s">
        <v>2616</v>
      </c>
      <c r="E116" s="31">
        <v>8</v>
      </c>
    </row>
    <row r="117" spans="1:5" ht="12.75" customHeight="1">
      <c r="A117" s="2"/>
      <c r="B117" s="32">
        <v>41532</v>
      </c>
      <c r="C117" s="2" t="s">
        <v>289</v>
      </c>
      <c r="D117" s="2" t="s">
        <v>2616</v>
      </c>
      <c r="E117" s="30">
        <v>8</v>
      </c>
    </row>
    <row r="118" spans="1:5" ht="12.75" customHeight="1">
      <c r="A118" s="3"/>
      <c r="B118" s="33">
        <v>41532</v>
      </c>
      <c r="C118" s="3" t="s">
        <v>289</v>
      </c>
      <c r="D118" s="3" t="s">
        <v>2616</v>
      </c>
      <c r="E118" s="31">
        <v>8</v>
      </c>
    </row>
    <row r="119" spans="1:5" ht="12.75" customHeight="1">
      <c r="A119" s="2"/>
      <c r="B119" s="32">
        <v>41532</v>
      </c>
      <c r="C119" s="2" t="s">
        <v>289</v>
      </c>
      <c r="D119" s="2" t="s">
        <v>2616</v>
      </c>
      <c r="E119" s="30">
        <v>8</v>
      </c>
    </row>
    <row r="120" spans="1:5" ht="12.75" customHeight="1">
      <c r="A120" s="3"/>
      <c r="B120" s="33">
        <v>41532</v>
      </c>
      <c r="C120" s="3" t="s">
        <v>289</v>
      </c>
      <c r="D120" s="3" t="s">
        <v>2616</v>
      </c>
      <c r="E120" s="31">
        <v>8</v>
      </c>
    </row>
    <row r="121" spans="1:5" ht="12.75" customHeight="1">
      <c r="A121" s="2"/>
      <c r="B121" s="32">
        <v>41532</v>
      </c>
      <c r="C121" s="2" t="s">
        <v>289</v>
      </c>
      <c r="D121" s="2" t="s">
        <v>2616</v>
      </c>
      <c r="E121" s="30">
        <v>10</v>
      </c>
    </row>
    <row r="122" spans="1:5" ht="12.75" customHeight="1">
      <c r="A122" s="3"/>
      <c r="B122" s="33">
        <v>41532</v>
      </c>
      <c r="C122" s="3" t="s">
        <v>289</v>
      </c>
      <c r="D122" s="3" t="s">
        <v>2616</v>
      </c>
      <c r="E122" s="31">
        <v>10</v>
      </c>
    </row>
    <row r="123" spans="1:5" ht="12.75" customHeight="1">
      <c r="A123" s="2"/>
      <c r="B123" s="32">
        <v>41530</v>
      </c>
      <c r="C123" s="2" t="s">
        <v>289</v>
      </c>
      <c r="D123" s="2" t="s">
        <v>2543</v>
      </c>
      <c r="E123" s="30">
        <v>300</v>
      </c>
    </row>
    <row r="124" spans="1:5" ht="12.75" customHeight="1">
      <c r="A124" s="3"/>
      <c r="B124" s="33">
        <v>41528</v>
      </c>
      <c r="C124" s="3" t="s">
        <v>289</v>
      </c>
      <c r="D124" s="3" t="s">
        <v>1768</v>
      </c>
      <c r="E124" s="31">
        <v>200</v>
      </c>
    </row>
    <row r="125" spans="1:5" ht="12.75" customHeight="1">
      <c r="A125" s="2"/>
      <c r="B125" s="32">
        <v>41526</v>
      </c>
      <c r="C125" s="2" t="s">
        <v>289</v>
      </c>
      <c r="D125" s="2" t="s">
        <v>2615</v>
      </c>
      <c r="E125" s="30">
        <v>450</v>
      </c>
    </row>
    <row r="126" spans="1:5" ht="12.75" customHeight="1">
      <c r="A126" s="3"/>
      <c r="B126" s="33">
        <v>41526</v>
      </c>
      <c r="C126" s="3" t="s">
        <v>289</v>
      </c>
      <c r="D126" s="3" t="s">
        <v>2471</v>
      </c>
      <c r="E126" s="31">
        <v>90</v>
      </c>
    </row>
    <row r="127" spans="1:5" ht="12.75" customHeight="1">
      <c r="A127" s="2"/>
      <c r="B127" s="32">
        <v>41522</v>
      </c>
      <c r="C127" s="2" t="s">
        <v>289</v>
      </c>
      <c r="D127" s="2" t="s">
        <v>1802</v>
      </c>
      <c r="E127" s="30">
        <v>140</v>
      </c>
    </row>
    <row r="128" spans="1:5" ht="12.75" customHeight="1">
      <c r="A128" s="3"/>
      <c r="B128" s="33">
        <v>41520</v>
      </c>
      <c r="C128" s="3" t="s">
        <v>289</v>
      </c>
      <c r="D128" s="3" t="s">
        <v>2155</v>
      </c>
      <c r="E128" s="31">
        <v>100</v>
      </c>
    </row>
    <row r="129" spans="1:5" ht="12.75" customHeight="1">
      <c r="A129" s="2"/>
      <c r="B129" s="32">
        <v>41520</v>
      </c>
      <c r="C129" s="2" t="s">
        <v>289</v>
      </c>
      <c r="D129" s="2" t="s">
        <v>2572</v>
      </c>
      <c r="E129" s="30">
        <v>70</v>
      </c>
    </row>
    <row r="130" spans="1:5" ht="12.75" customHeight="1">
      <c r="A130" s="3"/>
      <c r="B130" s="33">
        <v>41519</v>
      </c>
      <c r="C130" s="3" t="s">
        <v>289</v>
      </c>
      <c r="D130" s="3" t="s">
        <v>2571</v>
      </c>
      <c r="E130" s="31">
        <v>50</v>
      </c>
    </row>
    <row r="131" spans="1:5" ht="12.75" customHeight="1">
      <c r="A131" s="2"/>
      <c r="B131" s="32">
        <v>41516</v>
      </c>
      <c r="C131" s="2" t="s">
        <v>289</v>
      </c>
      <c r="D131" s="2" t="s">
        <v>2554</v>
      </c>
      <c r="E131" s="30">
        <v>125</v>
      </c>
    </row>
    <row r="132" spans="1:5" ht="12.75" customHeight="1">
      <c r="A132" s="3" t="s">
        <v>1615</v>
      </c>
      <c r="B132" s="33">
        <v>41515</v>
      </c>
      <c r="C132" s="3" t="s">
        <v>289</v>
      </c>
      <c r="D132" s="3" t="s">
        <v>2570</v>
      </c>
      <c r="E132" s="31">
        <v>100</v>
      </c>
    </row>
    <row r="133" spans="1:5" ht="12.75" customHeight="1">
      <c r="A133" s="2"/>
      <c r="B133" s="32">
        <v>41512</v>
      </c>
      <c r="C133" s="2" t="s">
        <v>289</v>
      </c>
      <c r="D133" s="2" t="s">
        <v>1886</v>
      </c>
      <c r="E133" s="30">
        <v>50</v>
      </c>
    </row>
    <row r="134" spans="1:5" ht="12.75" customHeight="1">
      <c r="A134" s="3"/>
      <c r="B134" s="33">
        <v>41512</v>
      </c>
      <c r="C134" s="3" t="s">
        <v>289</v>
      </c>
      <c r="D134" s="3" t="s">
        <v>2385</v>
      </c>
      <c r="E134" s="31">
        <v>200</v>
      </c>
    </row>
    <row r="135" spans="1:5" ht="12.75" customHeight="1">
      <c r="A135" s="2"/>
      <c r="B135" s="32">
        <v>41507</v>
      </c>
      <c r="C135" s="2" t="s">
        <v>289</v>
      </c>
      <c r="D135" s="2" t="s">
        <v>634</v>
      </c>
      <c r="E135" s="30">
        <v>460</v>
      </c>
    </row>
    <row r="136" spans="1:5" ht="12.75" customHeight="1">
      <c r="A136" s="3"/>
      <c r="B136" s="33">
        <v>41500</v>
      </c>
      <c r="C136" s="3" t="s">
        <v>289</v>
      </c>
      <c r="D136" s="3" t="s">
        <v>2614</v>
      </c>
      <c r="E136" s="31">
        <v>23.75</v>
      </c>
    </row>
    <row r="137" spans="1:5" ht="12.75" customHeight="1">
      <c r="A137" s="2"/>
      <c r="B137" s="32">
        <v>41500</v>
      </c>
      <c r="C137" s="2" t="s">
        <v>289</v>
      </c>
      <c r="D137" s="2" t="s">
        <v>2613</v>
      </c>
      <c r="E137" s="30">
        <v>23.75</v>
      </c>
    </row>
    <row r="138" spans="1:5" ht="12.75" customHeight="1">
      <c r="A138" s="3"/>
      <c r="B138" s="33">
        <v>41500</v>
      </c>
      <c r="C138" s="3" t="s">
        <v>289</v>
      </c>
      <c r="D138" s="3" t="s">
        <v>2612</v>
      </c>
      <c r="E138" s="31">
        <v>23.75</v>
      </c>
    </row>
    <row r="139" spans="1:5" ht="12.75" customHeight="1">
      <c r="A139" s="2"/>
      <c r="B139" s="32">
        <v>41500</v>
      </c>
      <c r="C139" s="2" t="s">
        <v>289</v>
      </c>
      <c r="D139" s="2" t="s">
        <v>2611</v>
      </c>
      <c r="E139" s="30">
        <v>23.75</v>
      </c>
    </row>
    <row r="140" spans="1:5" ht="12.75" customHeight="1">
      <c r="A140" s="3"/>
      <c r="B140" s="33">
        <v>41498</v>
      </c>
      <c r="C140" s="3" t="s">
        <v>289</v>
      </c>
      <c r="D140" s="3" t="s">
        <v>2555</v>
      </c>
      <c r="E140" s="31">
        <v>400</v>
      </c>
    </row>
    <row r="141" spans="1:5" ht="12.75" customHeight="1">
      <c r="A141" s="2"/>
      <c r="B141" s="32">
        <v>41495</v>
      </c>
      <c r="C141" s="2" t="s">
        <v>289</v>
      </c>
      <c r="D141" s="2" t="s">
        <v>2556</v>
      </c>
      <c r="E141" s="30">
        <v>50</v>
      </c>
    </row>
    <row r="142" spans="1:5" ht="12.75" customHeight="1">
      <c r="A142" s="3"/>
      <c r="B142" s="33">
        <v>41494</v>
      </c>
      <c r="C142" s="3" t="s">
        <v>289</v>
      </c>
      <c r="D142" s="3" t="s">
        <v>2557</v>
      </c>
      <c r="E142" s="31">
        <v>250</v>
      </c>
    </row>
    <row r="143" spans="1:5" ht="12.75" customHeight="1">
      <c r="A143" s="2"/>
      <c r="B143" s="32">
        <v>41494</v>
      </c>
      <c r="C143" s="2" t="s">
        <v>289</v>
      </c>
      <c r="D143" s="2" t="s">
        <v>2557</v>
      </c>
      <c r="E143" s="30">
        <v>250</v>
      </c>
    </row>
    <row r="144" spans="1:5" ht="12.75" customHeight="1">
      <c r="A144" s="3"/>
      <c r="B144" s="33">
        <v>41492</v>
      </c>
      <c r="C144" s="3" t="s">
        <v>289</v>
      </c>
      <c r="D144" s="3" t="s">
        <v>645</v>
      </c>
      <c r="E144" s="31">
        <v>90</v>
      </c>
    </row>
    <row r="145" spans="1:5" ht="12.75" customHeight="1">
      <c r="A145" s="2"/>
      <c r="B145" s="32">
        <v>41492</v>
      </c>
      <c r="C145" s="2" t="s">
        <v>289</v>
      </c>
      <c r="D145" s="2" t="s">
        <v>2558</v>
      </c>
      <c r="E145" s="30">
        <v>50</v>
      </c>
    </row>
    <row r="146" spans="1:5" ht="12.75" customHeight="1">
      <c r="A146" s="3"/>
      <c r="B146" s="33">
        <v>41491</v>
      </c>
      <c r="C146" s="3" t="s">
        <v>289</v>
      </c>
      <c r="D146" s="3" t="s">
        <v>620</v>
      </c>
      <c r="E146" s="31">
        <v>55</v>
      </c>
    </row>
    <row r="147" spans="1:5" ht="12.75" customHeight="1">
      <c r="A147" s="2"/>
      <c r="B147" s="32">
        <v>41491</v>
      </c>
      <c r="C147" s="2" t="s">
        <v>289</v>
      </c>
      <c r="D147" s="2" t="s">
        <v>2286</v>
      </c>
      <c r="E147" s="30">
        <v>105</v>
      </c>
    </row>
    <row r="148" spans="1:5" ht="12.75" customHeight="1">
      <c r="A148" s="3"/>
      <c r="B148" s="33">
        <v>41488</v>
      </c>
      <c r="C148" s="3" t="s">
        <v>289</v>
      </c>
      <c r="D148" s="3" t="s">
        <v>45</v>
      </c>
      <c r="E148" s="31">
        <v>400</v>
      </c>
    </row>
    <row r="149" spans="1:5" ht="12.75" customHeight="1">
      <c r="A149" s="2"/>
      <c r="B149" s="32">
        <v>41482</v>
      </c>
      <c r="C149" s="2" t="s">
        <v>289</v>
      </c>
      <c r="D149" s="2" t="s">
        <v>2652</v>
      </c>
      <c r="E149" s="30">
        <v>540</v>
      </c>
    </row>
    <row r="150" spans="1:5" ht="12.75" customHeight="1">
      <c r="A150" s="3"/>
      <c r="B150" s="33">
        <v>41480</v>
      </c>
      <c r="C150" s="3" t="s">
        <v>289</v>
      </c>
      <c r="D150" s="3" t="s">
        <v>2155</v>
      </c>
      <c r="E150" s="31">
        <v>347.35</v>
      </c>
    </row>
    <row r="151" spans="1:5" ht="12.75" customHeight="1">
      <c r="A151" s="2"/>
      <c r="B151" s="32">
        <v>41480</v>
      </c>
      <c r="C151" s="2" t="s">
        <v>289</v>
      </c>
      <c r="D151" s="2" t="s">
        <v>2155</v>
      </c>
      <c r="E151" s="30">
        <v>347.35</v>
      </c>
    </row>
    <row r="152" spans="1:5" ht="12.75" customHeight="1">
      <c r="A152" s="3"/>
      <c r="B152" s="33">
        <v>41474</v>
      </c>
      <c r="C152" s="3" t="s">
        <v>289</v>
      </c>
      <c r="D152" s="3" t="s">
        <v>2467</v>
      </c>
      <c r="E152" s="31">
        <v>70.5</v>
      </c>
    </row>
    <row r="153" spans="1:5" ht="12.75" customHeight="1">
      <c r="A153" s="2"/>
      <c r="B153" s="32">
        <v>41474</v>
      </c>
      <c r="C153" s="2" t="s">
        <v>289</v>
      </c>
      <c r="D153" s="2" t="s">
        <v>2467</v>
      </c>
      <c r="E153" s="30">
        <v>50</v>
      </c>
    </row>
    <row r="154" spans="1:5" ht="12.75" customHeight="1">
      <c r="A154" s="3"/>
      <c r="B154" s="33">
        <v>41474</v>
      </c>
      <c r="C154" s="3" t="s">
        <v>289</v>
      </c>
      <c r="D154" s="3" t="s">
        <v>2467</v>
      </c>
      <c r="E154" s="31">
        <v>50</v>
      </c>
    </row>
    <row r="155" spans="1:5" ht="12.75" customHeight="1">
      <c r="A155" s="2"/>
      <c r="B155" s="32">
        <v>41473</v>
      </c>
      <c r="C155" s="2" t="s">
        <v>289</v>
      </c>
      <c r="D155" s="2" t="s">
        <v>2470</v>
      </c>
      <c r="E155" s="30">
        <v>300</v>
      </c>
    </row>
    <row r="156" spans="1:5" ht="12.75" customHeight="1">
      <c r="A156" s="3"/>
      <c r="B156" s="33">
        <v>41472</v>
      </c>
      <c r="C156" s="3" t="s">
        <v>289</v>
      </c>
      <c r="D156" s="3" t="s">
        <v>2526</v>
      </c>
      <c r="E156" s="31">
        <v>120</v>
      </c>
    </row>
    <row r="157" spans="1:5" ht="12.75" customHeight="1">
      <c r="A157" s="2"/>
      <c r="B157" s="32">
        <v>41471</v>
      </c>
      <c r="C157" s="2" t="s">
        <v>289</v>
      </c>
      <c r="D157" s="2" t="s">
        <v>2610</v>
      </c>
      <c r="E157" s="30">
        <v>60</v>
      </c>
    </row>
    <row r="158" spans="1:5" ht="12.75" customHeight="1">
      <c r="A158" s="3"/>
      <c r="B158" s="33">
        <v>41470</v>
      </c>
      <c r="C158" s="3" t="s">
        <v>289</v>
      </c>
      <c r="D158" s="3" t="s">
        <v>1888</v>
      </c>
      <c r="E158" s="31">
        <v>60</v>
      </c>
    </row>
    <row r="159" spans="1:5" ht="12.75" customHeight="1">
      <c r="A159" s="2"/>
      <c r="B159" s="32">
        <v>41469</v>
      </c>
      <c r="C159" s="2" t="s">
        <v>289</v>
      </c>
      <c r="D159" s="2" t="s">
        <v>2569</v>
      </c>
      <c r="E159" s="30">
        <v>205</v>
      </c>
    </row>
    <row r="160" spans="1:5" ht="12.75" customHeight="1">
      <c r="A160" s="3"/>
      <c r="B160" s="33">
        <v>41467</v>
      </c>
      <c r="C160" s="3" t="s">
        <v>289</v>
      </c>
      <c r="D160" s="3" t="s">
        <v>2527</v>
      </c>
      <c r="E160" s="31">
        <v>150</v>
      </c>
    </row>
    <row r="161" spans="1:5" ht="12.75" customHeight="1">
      <c r="A161" s="2"/>
      <c r="B161" s="32">
        <v>41467</v>
      </c>
      <c r="C161" s="2" t="s">
        <v>289</v>
      </c>
      <c r="D161" s="2" t="s">
        <v>575</v>
      </c>
      <c r="E161" s="30">
        <v>99</v>
      </c>
    </row>
    <row r="162" spans="1:5" ht="12.75" customHeight="1">
      <c r="A162" s="3"/>
      <c r="B162" s="33">
        <v>41467</v>
      </c>
      <c r="C162" s="3" t="s">
        <v>289</v>
      </c>
      <c r="D162" s="3" t="s">
        <v>2469</v>
      </c>
      <c r="E162" s="31">
        <v>200</v>
      </c>
    </row>
    <row r="163" spans="1:5" ht="12.75" customHeight="1">
      <c r="A163" s="2"/>
      <c r="B163" s="32">
        <v>41465</v>
      </c>
      <c r="C163" s="2" t="s">
        <v>289</v>
      </c>
      <c r="D163" s="2" t="s">
        <v>2229</v>
      </c>
      <c r="E163" s="30">
        <v>55</v>
      </c>
    </row>
    <row r="164" spans="1:5" ht="12.75" customHeight="1">
      <c r="A164" s="3"/>
      <c r="B164" s="33">
        <v>41465</v>
      </c>
      <c r="C164" s="3" t="s">
        <v>289</v>
      </c>
      <c r="D164" s="3" t="s">
        <v>2528</v>
      </c>
      <c r="E164" s="31">
        <v>62</v>
      </c>
    </row>
    <row r="165" spans="1:5" ht="12.75" customHeight="1">
      <c r="A165" s="2"/>
      <c r="B165" s="32">
        <v>41460</v>
      </c>
      <c r="C165" s="2" t="s">
        <v>289</v>
      </c>
      <c r="D165" s="2" t="s">
        <v>2481</v>
      </c>
      <c r="E165" s="30">
        <v>24</v>
      </c>
    </row>
    <row r="166" spans="1:5" ht="12.75" customHeight="1">
      <c r="A166" s="3"/>
      <c r="B166" s="33">
        <v>41457</v>
      </c>
      <c r="C166" s="3" t="s">
        <v>289</v>
      </c>
      <c r="D166" s="3" t="s">
        <v>2529</v>
      </c>
      <c r="E166" s="31">
        <v>39</v>
      </c>
    </row>
    <row r="167" spans="1:5" ht="12.75" customHeight="1">
      <c r="A167" s="2"/>
      <c r="B167" s="32">
        <v>41457</v>
      </c>
      <c r="C167" s="2" t="s">
        <v>289</v>
      </c>
      <c r="D167" s="2" t="s">
        <v>2529</v>
      </c>
      <c r="E167" s="30">
        <v>41</v>
      </c>
    </row>
    <row r="168" spans="1:5" ht="12.75" customHeight="1">
      <c r="A168" s="3"/>
      <c r="B168" s="33">
        <v>41457</v>
      </c>
      <c r="C168" s="3" t="s">
        <v>289</v>
      </c>
      <c r="D168" s="3" t="s">
        <v>2529</v>
      </c>
      <c r="E168" s="31">
        <v>38</v>
      </c>
    </row>
    <row r="169" spans="1:5" ht="12.75" customHeight="1">
      <c r="A169" s="2"/>
      <c r="B169" s="32">
        <v>41457</v>
      </c>
      <c r="C169" s="2" t="s">
        <v>289</v>
      </c>
      <c r="D169" s="2" t="s">
        <v>2529</v>
      </c>
      <c r="E169" s="30">
        <v>57</v>
      </c>
    </row>
    <row r="170" spans="1:5" ht="12.75" customHeight="1">
      <c r="A170" s="3"/>
      <c r="B170" s="33">
        <v>41453</v>
      </c>
      <c r="C170" s="3" t="s">
        <v>289</v>
      </c>
      <c r="D170" s="3" t="s">
        <v>2503</v>
      </c>
      <c r="E170" s="31">
        <v>600</v>
      </c>
    </row>
    <row r="171" spans="1:5" ht="12.75" customHeight="1">
      <c r="A171" s="2"/>
      <c r="B171" s="32">
        <v>41453</v>
      </c>
      <c r="C171" s="2" t="s">
        <v>289</v>
      </c>
      <c r="D171" s="2" t="s">
        <v>2503</v>
      </c>
      <c r="E171" s="30">
        <v>1000</v>
      </c>
    </row>
    <row r="172" spans="1:5" ht="12.75" customHeight="1">
      <c r="A172" s="3"/>
      <c r="B172" s="33">
        <v>41453</v>
      </c>
      <c r="C172" s="3" t="s">
        <v>289</v>
      </c>
      <c r="D172" s="3" t="s">
        <v>1950</v>
      </c>
      <c r="E172" s="31">
        <v>200</v>
      </c>
    </row>
    <row r="173" spans="1:5" ht="12.75" customHeight="1">
      <c r="A173" s="2"/>
      <c r="B173" s="32">
        <v>41453</v>
      </c>
      <c r="C173" s="2" t="s">
        <v>289</v>
      </c>
      <c r="D173" s="2" t="s">
        <v>1775</v>
      </c>
      <c r="E173" s="30">
        <v>100</v>
      </c>
    </row>
    <row r="174" spans="1:5" ht="12.75" customHeight="1">
      <c r="A174" s="3"/>
      <c r="B174" s="33">
        <v>41452</v>
      </c>
      <c r="C174" s="3" t="s">
        <v>289</v>
      </c>
      <c r="D174" s="3" t="s">
        <v>2553</v>
      </c>
      <c r="E174" s="31">
        <v>140</v>
      </c>
    </row>
    <row r="175" spans="1:5" ht="12.75" customHeight="1">
      <c r="A175" s="2"/>
      <c r="B175" s="32">
        <v>41452</v>
      </c>
      <c r="C175" s="2" t="s">
        <v>289</v>
      </c>
      <c r="D175" s="2" t="s">
        <v>2498</v>
      </c>
      <c r="E175" s="30">
        <v>92</v>
      </c>
    </row>
    <row r="176" spans="1:5" ht="12.75" customHeight="1">
      <c r="A176" s="3"/>
      <c r="B176" s="33">
        <v>41451</v>
      </c>
      <c r="C176" s="3" t="s">
        <v>289</v>
      </c>
      <c r="D176" s="3" t="s">
        <v>2530</v>
      </c>
      <c r="E176" s="31">
        <v>70</v>
      </c>
    </row>
    <row r="177" spans="1:5" ht="12.75" customHeight="1">
      <c r="A177" s="2"/>
      <c r="B177" s="32">
        <v>41451</v>
      </c>
      <c r="C177" s="2" t="s">
        <v>289</v>
      </c>
      <c r="D177" s="2" t="s">
        <v>2530</v>
      </c>
      <c r="E177" s="30">
        <v>115</v>
      </c>
    </row>
    <row r="178" spans="1:5" ht="12.75" customHeight="1">
      <c r="A178" s="3"/>
      <c r="B178" s="33">
        <v>41451</v>
      </c>
      <c r="C178" s="3" t="s">
        <v>289</v>
      </c>
      <c r="D178" s="3" t="s">
        <v>1890</v>
      </c>
      <c r="E178" s="31">
        <v>100</v>
      </c>
    </row>
    <row r="179" spans="1:5" ht="12.75" customHeight="1">
      <c r="A179" s="2"/>
      <c r="B179" s="32">
        <v>41451</v>
      </c>
      <c r="C179" s="2" t="s">
        <v>289</v>
      </c>
      <c r="D179" s="2" t="s">
        <v>2531</v>
      </c>
      <c r="E179" s="30">
        <v>110</v>
      </c>
    </row>
    <row r="180" spans="1:5" ht="12.75" customHeight="1">
      <c r="A180" s="3"/>
      <c r="B180" s="33">
        <v>41450</v>
      </c>
      <c r="C180" s="3" t="s">
        <v>289</v>
      </c>
      <c r="D180" s="3" t="s">
        <v>1708</v>
      </c>
      <c r="E180" s="31">
        <v>200</v>
      </c>
    </row>
    <row r="181" spans="1:5" ht="12.75" customHeight="1">
      <c r="A181" s="2"/>
      <c r="B181" s="32">
        <v>41450</v>
      </c>
      <c r="C181" s="2" t="s">
        <v>289</v>
      </c>
      <c r="D181" s="2" t="s">
        <v>1708</v>
      </c>
      <c r="E181" s="30">
        <v>45.4</v>
      </c>
    </row>
    <row r="182" spans="1:5" ht="12.75" customHeight="1">
      <c r="A182" s="3"/>
      <c r="B182" s="33">
        <v>41450</v>
      </c>
      <c r="C182" s="3" t="s">
        <v>289</v>
      </c>
      <c r="D182" s="3" t="s">
        <v>1708</v>
      </c>
      <c r="E182" s="31">
        <v>154.6</v>
      </c>
    </row>
    <row r="183" spans="1:5" ht="12.75" customHeight="1">
      <c r="A183" s="2"/>
      <c r="B183" s="32">
        <v>41450</v>
      </c>
      <c r="C183" s="2" t="s">
        <v>289</v>
      </c>
      <c r="D183" s="2" t="s">
        <v>205</v>
      </c>
      <c r="E183" s="30">
        <v>300</v>
      </c>
    </row>
    <row r="184" spans="1:5" ht="12.75" customHeight="1">
      <c r="A184" s="3"/>
      <c r="B184" s="33">
        <v>41450</v>
      </c>
      <c r="C184" s="3" t="s">
        <v>289</v>
      </c>
      <c r="D184" s="3" t="s">
        <v>2465</v>
      </c>
      <c r="E184" s="31">
        <v>100</v>
      </c>
    </row>
    <row r="185" spans="1:5" ht="12.75" customHeight="1">
      <c r="A185" s="2"/>
      <c r="B185" s="32">
        <v>41450</v>
      </c>
      <c r="C185" s="2" t="s">
        <v>289</v>
      </c>
      <c r="D185" s="2" t="s">
        <v>2465</v>
      </c>
      <c r="E185" s="30">
        <v>310</v>
      </c>
    </row>
    <row r="186" spans="1:5" ht="12.75" customHeight="1">
      <c r="A186" s="3"/>
      <c r="B186" s="33">
        <v>41446</v>
      </c>
      <c r="C186" s="3" t="s">
        <v>289</v>
      </c>
      <c r="D186" s="3" t="s">
        <v>2499</v>
      </c>
      <c r="E186" s="31">
        <v>80</v>
      </c>
    </row>
    <row r="187" spans="1:5" ht="12.75" customHeight="1">
      <c r="A187" s="2"/>
      <c r="B187" s="32">
        <v>41445</v>
      </c>
      <c r="C187" s="2" t="s">
        <v>289</v>
      </c>
      <c r="D187" s="2" t="s">
        <v>390</v>
      </c>
      <c r="E187" s="30">
        <v>1000</v>
      </c>
    </row>
    <row r="188" spans="1:5" ht="12.75" customHeight="1">
      <c r="A188" s="3"/>
      <c r="B188" s="33">
        <v>41444</v>
      </c>
      <c r="C188" s="3" t="s">
        <v>289</v>
      </c>
      <c r="D188" s="3" t="s">
        <v>533</v>
      </c>
      <c r="E188" s="31">
        <v>250</v>
      </c>
    </row>
    <row r="189" spans="1:5" ht="12.75" customHeight="1">
      <c r="A189" s="2"/>
      <c r="B189" s="32">
        <v>41438</v>
      </c>
      <c r="C189" s="2" t="s">
        <v>289</v>
      </c>
      <c r="D189" s="2" t="s">
        <v>1763</v>
      </c>
      <c r="E189" s="30">
        <v>300</v>
      </c>
    </row>
    <row r="190" spans="1:5" ht="12.75" customHeight="1">
      <c r="A190" s="3"/>
      <c r="B190" s="33">
        <v>41436</v>
      </c>
      <c r="C190" s="3" t="s">
        <v>289</v>
      </c>
      <c r="D190" s="3" t="s">
        <v>2500</v>
      </c>
      <c r="E190" s="31">
        <v>190</v>
      </c>
    </row>
    <row r="191" spans="1:5" ht="12.75" customHeight="1">
      <c r="A191" s="2"/>
      <c r="B191" s="32">
        <v>41435</v>
      </c>
      <c r="C191" s="2" t="s">
        <v>289</v>
      </c>
      <c r="D191" s="2" t="s">
        <v>613</v>
      </c>
      <c r="E191" s="30">
        <v>40</v>
      </c>
    </row>
    <row r="192" spans="1:5" ht="12.75" customHeight="1">
      <c r="A192" s="3"/>
      <c r="B192" s="33">
        <v>41435</v>
      </c>
      <c r="C192" s="3" t="s">
        <v>289</v>
      </c>
      <c r="D192" s="3" t="s">
        <v>613</v>
      </c>
      <c r="E192" s="31">
        <v>60</v>
      </c>
    </row>
    <row r="193" spans="1:5" ht="12.75" customHeight="1">
      <c r="A193" s="2"/>
      <c r="B193" s="32">
        <v>41430</v>
      </c>
      <c r="C193" s="2" t="s">
        <v>289</v>
      </c>
      <c r="D193" s="2" t="s">
        <v>2209</v>
      </c>
      <c r="E193" s="30">
        <v>800</v>
      </c>
    </row>
    <row r="194" spans="1:5" ht="12.75" customHeight="1">
      <c r="A194" s="3"/>
      <c r="B194" s="33">
        <v>41429</v>
      </c>
      <c r="C194" s="3" t="s">
        <v>289</v>
      </c>
      <c r="D194" s="3" t="s">
        <v>2501</v>
      </c>
      <c r="E194" s="31">
        <v>200</v>
      </c>
    </row>
    <row r="195" spans="1:5" ht="12.75" customHeight="1">
      <c r="A195" s="2"/>
      <c r="B195" s="32">
        <v>41429</v>
      </c>
      <c r="C195" s="2" t="s">
        <v>289</v>
      </c>
      <c r="D195" s="2" t="s">
        <v>2501</v>
      </c>
      <c r="E195" s="30">
        <v>300</v>
      </c>
    </row>
    <row r="196" spans="1:5" ht="12.75" customHeight="1">
      <c r="A196" s="3"/>
      <c r="B196" s="33">
        <v>41428</v>
      </c>
      <c r="C196" s="3" t="s">
        <v>289</v>
      </c>
      <c r="D196" s="3" t="s">
        <v>2148</v>
      </c>
      <c r="E196" s="31">
        <v>100</v>
      </c>
    </row>
    <row r="197" spans="1:5" ht="12.75" customHeight="1">
      <c r="A197" s="2"/>
      <c r="B197" s="32">
        <v>41425</v>
      </c>
      <c r="C197" s="2" t="s">
        <v>289</v>
      </c>
      <c r="D197" s="2" t="s">
        <v>2502</v>
      </c>
      <c r="E197" s="30">
        <v>30</v>
      </c>
    </row>
    <row r="198" spans="1:5" ht="12.75" customHeight="1">
      <c r="A198" s="3"/>
      <c r="B198" s="33">
        <v>41422</v>
      </c>
      <c r="C198" s="3" t="s">
        <v>289</v>
      </c>
      <c r="D198" s="3" t="s">
        <v>855</v>
      </c>
      <c r="E198" s="31">
        <v>100</v>
      </c>
    </row>
    <row r="199" spans="1:5" ht="12.75" customHeight="1">
      <c r="A199" s="2"/>
      <c r="B199" s="32">
        <v>41418</v>
      </c>
      <c r="C199" s="2" t="s">
        <v>289</v>
      </c>
      <c r="D199" s="2" t="s">
        <v>878</v>
      </c>
      <c r="E199" s="30">
        <v>100</v>
      </c>
    </row>
    <row r="200" spans="1:5" ht="12.75" customHeight="1">
      <c r="A200" s="3"/>
      <c r="B200" s="33">
        <v>41417</v>
      </c>
      <c r="C200" s="3" t="s">
        <v>289</v>
      </c>
      <c r="D200" s="3" t="s">
        <v>2206</v>
      </c>
      <c r="E200" s="31">
        <v>65</v>
      </c>
    </row>
    <row r="201" spans="1:5" ht="12.75" customHeight="1">
      <c r="A201" s="2"/>
      <c r="B201" s="32">
        <v>41416</v>
      </c>
      <c r="C201" s="2" t="s">
        <v>289</v>
      </c>
      <c r="D201" s="2" t="s">
        <v>2504</v>
      </c>
      <c r="E201" s="30">
        <v>1290</v>
      </c>
    </row>
    <row r="202" spans="1:5" ht="12.75" customHeight="1">
      <c r="A202" s="3"/>
      <c r="B202" s="33">
        <v>41415</v>
      </c>
      <c r="C202" s="3" t="s">
        <v>289</v>
      </c>
      <c r="D202" s="3" t="s">
        <v>313</v>
      </c>
      <c r="E202" s="31">
        <v>498</v>
      </c>
    </row>
    <row r="203" spans="1:5" ht="12.75" customHeight="1">
      <c r="A203" s="2"/>
      <c r="B203" s="32">
        <v>41415</v>
      </c>
      <c r="C203" s="2" t="s">
        <v>289</v>
      </c>
      <c r="D203" s="2" t="s">
        <v>2411</v>
      </c>
      <c r="E203" s="30">
        <v>325</v>
      </c>
    </row>
    <row r="204" spans="1:5" ht="12.75" customHeight="1">
      <c r="A204" s="3"/>
      <c r="B204" s="33">
        <v>41414</v>
      </c>
      <c r="C204" s="3" t="s">
        <v>289</v>
      </c>
      <c r="D204" s="3" t="s">
        <v>1883</v>
      </c>
      <c r="E204" s="31">
        <v>220</v>
      </c>
    </row>
    <row r="205" spans="1:5" ht="12.75" customHeight="1">
      <c r="A205" s="2"/>
      <c r="B205" s="32">
        <v>41411</v>
      </c>
      <c r="C205" s="2" t="s">
        <v>289</v>
      </c>
      <c r="D205" s="2" t="s">
        <v>2653</v>
      </c>
      <c r="E205" s="30">
        <v>100</v>
      </c>
    </row>
    <row r="206" spans="1:5" ht="12.75" customHeight="1">
      <c r="A206" s="3"/>
      <c r="B206" s="33">
        <v>41411</v>
      </c>
      <c r="C206" s="3" t="s">
        <v>289</v>
      </c>
      <c r="D206" s="3" t="s">
        <v>2653</v>
      </c>
      <c r="E206" s="31">
        <v>90</v>
      </c>
    </row>
    <row r="207" spans="1:5" ht="12.75" customHeight="1">
      <c r="A207" s="2"/>
      <c r="B207" s="32">
        <v>41411</v>
      </c>
      <c r="C207" s="2" t="s">
        <v>289</v>
      </c>
      <c r="D207" s="2" t="s">
        <v>2482</v>
      </c>
      <c r="E207" s="30">
        <v>260</v>
      </c>
    </row>
    <row r="208" spans="1:5" ht="12.75" customHeight="1">
      <c r="A208" s="3"/>
      <c r="B208" s="33">
        <v>41411</v>
      </c>
      <c r="C208" s="3" t="s">
        <v>289</v>
      </c>
      <c r="D208" s="3" t="s">
        <v>2483</v>
      </c>
      <c r="E208" s="31">
        <v>330</v>
      </c>
    </row>
    <row r="209" spans="1:5" ht="12.75" customHeight="1">
      <c r="A209" s="2"/>
      <c r="B209" s="32">
        <v>41411</v>
      </c>
      <c r="C209" s="2" t="s">
        <v>289</v>
      </c>
      <c r="D209" s="2" t="s">
        <v>2484</v>
      </c>
      <c r="E209" s="30">
        <v>75</v>
      </c>
    </row>
    <row r="210" spans="1:5" ht="12.75" customHeight="1">
      <c r="A210" s="3"/>
      <c r="B210" s="33">
        <v>41410</v>
      </c>
      <c r="C210" s="3" t="s">
        <v>289</v>
      </c>
      <c r="D210" s="3" t="s">
        <v>2285</v>
      </c>
      <c r="E210" s="31">
        <v>131</v>
      </c>
    </row>
    <row r="211" spans="1:5" ht="12.75" customHeight="1">
      <c r="A211" s="2"/>
      <c r="B211" s="32">
        <v>41410</v>
      </c>
      <c r="C211" s="2" t="s">
        <v>289</v>
      </c>
      <c r="D211" s="2" t="s">
        <v>2485</v>
      </c>
      <c r="E211" s="30">
        <v>50</v>
      </c>
    </row>
    <row r="212" spans="1:5" ht="12.75" customHeight="1">
      <c r="A212" s="3"/>
      <c r="B212" s="33">
        <v>41410</v>
      </c>
      <c r="C212" s="3" t="s">
        <v>289</v>
      </c>
      <c r="D212" s="3" t="s">
        <v>1700</v>
      </c>
      <c r="E212" s="31">
        <v>135</v>
      </c>
    </row>
    <row r="213" spans="1:5" ht="12.75" customHeight="1">
      <c r="A213" s="2"/>
      <c r="B213" s="32">
        <v>41410</v>
      </c>
      <c r="C213" s="2" t="s">
        <v>289</v>
      </c>
      <c r="D213" s="2" t="s">
        <v>2350</v>
      </c>
      <c r="E213" s="30">
        <v>100</v>
      </c>
    </row>
    <row r="214" spans="1:5" ht="12.75" customHeight="1">
      <c r="A214" s="3"/>
      <c r="B214" s="33">
        <v>41407</v>
      </c>
      <c r="C214" s="3" t="s">
        <v>289</v>
      </c>
      <c r="D214" s="3" t="s">
        <v>1720</v>
      </c>
      <c r="E214" s="31">
        <v>150</v>
      </c>
    </row>
    <row r="215" spans="1:5" ht="12.75" customHeight="1">
      <c r="A215" s="2"/>
      <c r="B215" s="32">
        <v>41407</v>
      </c>
      <c r="C215" s="2" t="s">
        <v>289</v>
      </c>
      <c r="D215" s="2" t="s">
        <v>2486</v>
      </c>
      <c r="E215" s="30">
        <v>450</v>
      </c>
    </row>
    <row r="216" spans="1:5" ht="12.75" customHeight="1">
      <c r="A216" s="3"/>
      <c r="B216" s="33">
        <v>41404</v>
      </c>
      <c r="C216" s="3" t="s">
        <v>289</v>
      </c>
      <c r="D216" s="3" t="s">
        <v>2487</v>
      </c>
      <c r="E216" s="31">
        <v>300</v>
      </c>
    </row>
    <row r="217" spans="1:5" ht="12.75" customHeight="1">
      <c r="A217" s="2"/>
      <c r="B217" s="32">
        <v>41401</v>
      </c>
      <c r="C217" s="2" t="s">
        <v>289</v>
      </c>
      <c r="D217" s="2" t="s">
        <v>2488</v>
      </c>
      <c r="E217" s="30">
        <v>250</v>
      </c>
    </row>
    <row r="218" spans="1:5" ht="12.75" customHeight="1">
      <c r="A218" s="3"/>
      <c r="B218" s="33">
        <v>41396</v>
      </c>
      <c r="C218" s="3" t="s">
        <v>289</v>
      </c>
      <c r="D218" s="3" t="s">
        <v>2505</v>
      </c>
      <c r="E218" s="31">
        <v>35</v>
      </c>
    </row>
    <row r="219" spans="1:5" ht="12.75" customHeight="1">
      <c r="A219" s="2"/>
      <c r="B219" s="32">
        <v>41394</v>
      </c>
      <c r="C219" s="2" t="s">
        <v>289</v>
      </c>
      <c r="D219" s="2" t="s">
        <v>2489</v>
      </c>
      <c r="E219" s="30">
        <v>160</v>
      </c>
    </row>
    <row r="220" spans="1:5" ht="12.75" customHeight="1">
      <c r="A220" s="3"/>
      <c r="B220" s="33">
        <v>41394</v>
      </c>
      <c r="C220" s="3" t="s">
        <v>289</v>
      </c>
      <c r="D220" s="3" t="s">
        <v>53</v>
      </c>
      <c r="E220" s="31">
        <v>450</v>
      </c>
    </row>
    <row r="221" spans="1:5" ht="12.75" customHeight="1">
      <c r="A221" s="2"/>
      <c r="B221" s="32">
        <v>41393</v>
      </c>
      <c r="C221" s="2" t="s">
        <v>289</v>
      </c>
      <c r="D221" s="2" t="s">
        <v>1739</v>
      </c>
      <c r="E221" s="30">
        <v>254</v>
      </c>
    </row>
    <row r="222" spans="1:5" ht="12.75" customHeight="1">
      <c r="A222" s="3"/>
      <c r="B222" s="33">
        <v>41393</v>
      </c>
      <c r="C222" s="3" t="s">
        <v>289</v>
      </c>
      <c r="D222" s="3" t="s">
        <v>2459</v>
      </c>
      <c r="E222" s="31">
        <v>280</v>
      </c>
    </row>
    <row r="223" spans="1:5" ht="12.75" customHeight="1">
      <c r="A223" s="2"/>
      <c r="B223" s="32">
        <v>41393</v>
      </c>
      <c r="C223" s="2" t="s">
        <v>289</v>
      </c>
      <c r="D223" s="2" t="s">
        <v>623</v>
      </c>
      <c r="E223" s="30">
        <v>150</v>
      </c>
    </row>
    <row r="224" spans="1:5" ht="12.75" customHeight="1">
      <c r="A224" s="3"/>
      <c r="B224" s="33">
        <v>41393</v>
      </c>
      <c r="C224" s="3" t="s">
        <v>289</v>
      </c>
      <c r="D224" s="3" t="s">
        <v>2460</v>
      </c>
      <c r="E224" s="31">
        <v>520</v>
      </c>
    </row>
    <row r="225" spans="1:5" ht="12.75" customHeight="1">
      <c r="A225" s="2"/>
      <c r="B225" s="32">
        <v>41390</v>
      </c>
      <c r="C225" s="2" t="s">
        <v>289</v>
      </c>
      <c r="D225" s="2" t="s">
        <v>2246</v>
      </c>
      <c r="E225" s="30">
        <v>1300</v>
      </c>
    </row>
    <row r="226" spans="1:5" ht="12.75" customHeight="1">
      <c r="A226" s="3"/>
      <c r="B226" s="33">
        <v>41390</v>
      </c>
      <c r="C226" s="3" t="s">
        <v>289</v>
      </c>
      <c r="D226" s="3" t="s">
        <v>2320</v>
      </c>
      <c r="E226" s="31">
        <v>100</v>
      </c>
    </row>
    <row r="227" spans="1:5" ht="12.75" customHeight="1">
      <c r="A227" s="2"/>
      <c r="B227" s="32">
        <v>41390</v>
      </c>
      <c r="C227" s="2" t="s">
        <v>289</v>
      </c>
      <c r="D227" s="2" t="s">
        <v>855</v>
      </c>
      <c r="E227" s="30">
        <v>100</v>
      </c>
    </row>
    <row r="228" spans="1:5" ht="12.75" customHeight="1">
      <c r="A228" s="3"/>
      <c r="B228" s="33">
        <v>41390</v>
      </c>
      <c r="C228" s="3" t="s">
        <v>289</v>
      </c>
      <c r="D228" s="3" t="s">
        <v>2030</v>
      </c>
      <c r="E228" s="31">
        <v>150</v>
      </c>
    </row>
    <row r="229" spans="1:5" ht="12.75" customHeight="1">
      <c r="A229" s="2"/>
      <c r="B229" s="32">
        <v>41388</v>
      </c>
      <c r="C229" s="2" t="s">
        <v>289</v>
      </c>
      <c r="D229" s="2" t="s">
        <v>2490</v>
      </c>
      <c r="E229" s="30">
        <v>150</v>
      </c>
    </row>
    <row r="230" spans="1:5" ht="12.75" customHeight="1">
      <c r="A230" s="3"/>
      <c r="B230" s="33">
        <v>41386</v>
      </c>
      <c r="C230" s="3" t="s">
        <v>289</v>
      </c>
      <c r="D230" s="3" t="s">
        <v>2568</v>
      </c>
      <c r="E230" s="31">
        <v>37</v>
      </c>
    </row>
    <row r="231" spans="1:5" ht="12.75" customHeight="1">
      <c r="A231" s="2"/>
      <c r="B231" s="32">
        <v>41386</v>
      </c>
      <c r="C231" s="2" t="s">
        <v>289</v>
      </c>
      <c r="D231" s="2" t="s">
        <v>2566</v>
      </c>
      <c r="E231" s="30">
        <v>48</v>
      </c>
    </row>
    <row r="232" spans="1:5" ht="12.75" customHeight="1">
      <c r="A232" s="3"/>
      <c r="B232" s="33">
        <v>41386</v>
      </c>
      <c r="C232" s="3" t="s">
        <v>289</v>
      </c>
      <c r="D232" s="3" t="s">
        <v>2565</v>
      </c>
      <c r="E232" s="31">
        <v>25.8</v>
      </c>
    </row>
    <row r="233" spans="1:5" ht="12.75" customHeight="1">
      <c r="A233" s="2"/>
      <c r="B233" s="32">
        <v>41386</v>
      </c>
      <c r="C233" s="2" t="s">
        <v>289</v>
      </c>
      <c r="D233" s="2" t="s">
        <v>2567</v>
      </c>
      <c r="E233" s="30">
        <v>44.2</v>
      </c>
    </row>
    <row r="234" spans="1:5" ht="12.75" customHeight="1">
      <c r="A234" s="3"/>
      <c r="B234" s="33">
        <v>41382</v>
      </c>
      <c r="C234" s="3" t="s">
        <v>289</v>
      </c>
      <c r="D234" s="3" t="s">
        <v>1626</v>
      </c>
      <c r="E234" s="31">
        <v>200</v>
      </c>
    </row>
    <row r="235" spans="1:5" ht="12.75" customHeight="1">
      <c r="A235" s="2"/>
      <c r="B235" s="32">
        <v>41381</v>
      </c>
      <c r="C235" s="2" t="s">
        <v>289</v>
      </c>
      <c r="D235" s="2" t="s">
        <v>2506</v>
      </c>
      <c r="E235" s="30">
        <v>50</v>
      </c>
    </row>
    <row r="236" spans="1:5" ht="12.75" customHeight="1">
      <c r="A236" s="3"/>
      <c r="B236" s="33">
        <v>41381</v>
      </c>
      <c r="C236" s="3" t="s">
        <v>289</v>
      </c>
      <c r="D236" s="3" t="s">
        <v>2461</v>
      </c>
      <c r="E236" s="31">
        <v>72</v>
      </c>
    </row>
    <row r="237" spans="1:5" ht="12.75" customHeight="1">
      <c r="A237" s="2"/>
      <c r="B237" s="32">
        <v>41380</v>
      </c>
      <c r="C237" s="2" t="s">
        <v>289</v>
      </c>
      <c r="D237" s="2" t="s">
        <v>2507</v>
      </c>
      <c r="E237" s="30">
        <v>150</v>
      </c>
    </row>
    <row r="238" spans="1:5" ht="12.75" customHeight="1">
      <c r="A238" s="3"/>
      <c r="B238" s="33">
        <v>41379</v>
      </c>
      <c r="C238" s="3" t="s">
        <v>289</v>
      </c>
      <c r="D238" s="3" t="s">
        <v>1662</v>
      </c>
      <c r="E238" s="31">
        <v>570</v>
      </c>
    </row>
    <row r="239" spans="1:5" ht="12.75" customHeight="1">
      <c r="A239" s="2"/>
      <c r="B239" s="32">
        <v>41376</v>
      </c>
      <c r="C239" s="2" t="s">
        <v>289</v>
      </c>
      <c r="D239" s="2" t="s">
        <v>680</v>
      </c>
      <c r="E239" s="30">
        <v>50</v>
      </c>
    </row>
    <row r="240" spans="1:5" ht="12.75" customHeight="1">
      <c r="A240" s="3"/>
      <c r="B240" s="33">
        <v>41375</v>
      </c>
      <c r="C240" s="3" t="s">
        <v>289</v>
      </c>
      <c r="D240" s="3" t="s">
        <v>2243</v>
      </c>
      <c r="E240" s="31">
        <v>500</v>
      </c>
    </row>
    <row r="241" spans="1:5" ht="12.75" customHeight="1">
      <c r="A241" s="2"/>
      <c r="B241" s="32">
        <v>41374</v>
      </c>
      <c r="C241" s="2" t="s">
        <v>289</v>
      </c>
      <c r="D241" s="2" t="s">
        <v>2462</v>
      </c>
      <c r="E241" s="30">
        <v>60</v>
      </c>
    </row>
    <row r="242" spans="1:5" ht="12.75" customHeight="1">
      <c r="A242" s="3"/>
      <c r="B242" s="33">
        <v>41373</v>
      </c>
      <c r="C242" s="3" t="s">
        <v>289</v>
      </c>
      <c r="D242" s="3" t="s">
        <v>2430</v>
      </c>
      <c r="E242" s="31">
        <v>200</v>
      </c>
    </row>
    <row r="243" spans="1:5" ht="12.75" customHeight="1">
      <c r="A243" s="2"/>
      <c r="B243" s="32">
        <v>41372</v>
      </c>
      <c r="C243" s="2" t="s">
        <v>289</v>
      </c>
      <c r="D243" s="2" t="s">
        <v>2429</v>
      </c>
      <c r="E243" s="30">
        <v>200</v>
      </c>
    </row>
    <row r="244" spans="1:5" ht="12.75" customHeight="1">
      <c r="A244" s="3"/>
      <c r="B244" s="33">
        <v>41361</v>
      </c>
      <c r="C244" s="3" t="s">
        <v>289</v>
      </c>
      <c r="D244" s="3" t="s">
        <v>2481</v>
      </c>
      <c r="E244" s="31">
        <v>375</v>
      </c>
    </row>
    <row r="245" spans="1:5" ht="12.75" customHeight="1">
      <c r="A245" s="2"/>
      <c r="B245" s="32">
        <v>41361</v>
      </c>
      <c r="C245" s="2" t="s">
        <v>289</v>
      </c>
      <c r="D245" s="2" t="s">
        <v>373</v>
      </c>
      <c r="E245" s="30">
        <v>1092</v>
      </c>
    </row>
    <row r="246" spans="1:5" ht="12.75" customHeight="1">
      <c r="A246" s="3"/>
      <c r="B246" s="33">
        <v>41361</v>
      </c>
      <c r="C246" s="3" t="s">
        <v>289</v>
      </c>
      <c r="D246" s="3" t="s">
        <v>2463</v>
      </c>
      <c r="E246" s="31">
        <v>170</v>
      </c>
    </row>
    <row r="247" spans="1:5" ht="12.75" customHeight="1">
      <c r="A247" s="2"/>
      <c r="B247" s="32">
        <v>41361</v>
      </c>
      <c r="C247" s="2" t="s">
        <v>289</v>
      </c>
      <c r="D247" s="2" t="s">
        <v>1690</v>
      </c>
      <c r="E247" s="30">
        <v>100</v>
      </c>
    </row>
    <row r="248" spans="1:5" ht="12.75" customHeight="1">
      <c r="A248" s="3"/>
      <c r="B248" s="33">
        <v>41361</v>
      </c>
      <c r="C248" s="3" t="s">
        <v>289</v>
      </c>
      <c r="D248" s="3" t="s">
        <v>1690</v>
      </c>
      <c r="E248" s="31">
        <v>100</v>
      </c>
    </row>
    <row r="249" spans="1:5" ht="12.75" customHeight="1">
      <c r="A249" s="2"/>
      <c r="B249" s="32">
        <v>41361</v>
      </c>
      <c r="C249" s="2" t="s">
        <v>289</v>
      </c>
      <c r="D249" s="2" t="s">
        <v>2422</v>
      </c>
      <c r="E249" s="30">
        <v>1500</v>
      </c>
    </row>
    <row r="250" spans="1:5" ht="12.75" customHeight="1">
      <c r="A250" s="3"/>
      <c r="B250" s="33">
        <v>41361</v>
      </c>
      <c r="C250" s="3" t="s">
        <v>289</v>
      </c>
      <c r="D250" s="3" t="s">
        <v>2423</v>
      </c>
      <c r="E250" s="31">
        <v>150</v>
      </c>
    </row>
    <row r="251" spans="1:5" ht="12.75" customHeight="1">
      <c r="A251" s="2"/>
      <c r="B251" s="32">
        <v>41360</v>
      </c>
      <c r="C251" s="2" t="s">
        <v>289</v>
      </c>
      <c r="D251" s="2" t="s">
        <v>2450</v>
      </c>
      <c r="E251" s="30">
        <v>1240</v>
      </c>
    </row>
    <row r="252" spans="1:5" ht="12.75" customHeight="1">
      <c r="A252" s="3"/>
      <c r="B252" s="33">
        <v>41360</v>
      </c>
      <c r="C252" s="3" t="s">
        <v>289</v>
      </c>
      <c r="D252" s="3" t="s">
        <v>402</v>
      </c>
      <c r="E252" s="31">
        <v>120</v>
      </c>
    </row>
    <row r="253" spans="1:5" ht="12.75" customHeight="1">
      <c r="A253" s="2"/>
      <c r="B253" s="32">
        <v>41355</v>
      </c>
      <c r="C253" s="2" t="s">
        <v>289</v>
      </c>
      <c r="D253" s="2" t="s">
        <v>620</v>
      </c>
      <c r="E253" s="30">
        <v>70</v>
      </c>
    </row>
    <row r="254" spans="1:5" ht="12.75" customHeight="1">
      <c r="A254" s="3"/>
      <c r="B254" s="33">
        <v>41348</v>
      </c>
      <c r="C254" s="3" t="s">
        <v>289</v>
      </c>
      <c r="D254" s="3" t="s">
        <v>1891</v>
      </c>
      <c r="E254" s="31">
        <v>60</v>
      </c>
    </row>
    <row r="255" spans="1:5" ht="12.75" customHeight="1">
      <c r="A255" s="2"/>
      <c r="B255" s="32">
        <v>41348</v>
      </c>
      <c r="C255" s="2" t="s">
        <v>289</v>
      </c>
      <c r="D255" s="2" t="s">
        <v>1731</v>
      </c>
      <c r="E255" s="30">
        <v>350</v>
      </c>
    </row>
    <row r="256" spans="1:5" ht="12.75" customHeight="1">
      <c r="A256" s="3"/>
      <c r="B256" s="33">
        <v>41348</v>
      </c>
      <c r="C256" s="3" t="s">
        <v>289</v>
      </c>
      <c r="D256" s="3" t="s">
        <v>2425</v>
      </c>
      <c r="E256" s="31">
        <v>168</v>
      </c>
    </row>
    <row r="257" spans="1:5" ht="12.75" customHeight="1">
      <c r="A257" s="2"/>
      <c r="B257" s="32">
        <v>41347</v>
      </c>
      <c r="C257" s="2" t="s">
        <v>289</v>
      </c>
      <c r="D257" s="2" t="s">
        <v>2155</v>
      </c>
      <c r="E257" s="30">
        <v>644.424</v>
      </c>
    </row>
    <row r="258" spans="1:5" ht="12.75" customHeight="1">
      <c r="A258" s="3"/>
      <c r="B258" s="33">
        <v>41347</v>
      </c>
      <c r="C258" s="3" t="s">
        <v>289</v>
      </c>
      <c r="D258" s="3" t="s">
        <v>2155</v>
      </c>
      <c r="E258" s="31">
        <v>150</v>
      </c>
    </row>
    <row r="259" spans="1:5" ht="12.75" customHeight="1">
      <c r="A259" s="2"/>
      <c r="B259" s="32">
        <v>41333</v>
      </c>
      <c r="C259" s="2" t="s">
        <v>289</v>
      </c>
      <c r="D259" s="2" t="s">
        <v>457</v>
      </c>
      <c r="E259" s="30">
        <v>90</v>
      </c>
    </row>
    <row r="260" spans="1:5" ht="12.75" customHeight="1">
      <c r="A260" s="3"/>
      <c r="B260" s="33">
        <v>41333</v>
      </c>
      <c r="C260" s="3" t="s">
        <v>289</v>
      </c>
      <c r="D260" s="3" t="s">
        <v>2426</v>
      </c>
      <c r="E260" s="31">
        <v>256</v>
      </c>
    </row>
    <row r="261" spans="1:5" ht="12.75" customHeight="1">
      <c r="A261" s="2"/>
      <c r="B261" s="32">
        <v>41333</v>
      </c>
      <c r="C261" s="2" t="s">
        <v>289</v>
      </c>
      <c r="D261" s="2" t="s">
        <v>2427</v>
      </c>
      <c r="E261" s="30">
        <v>50</v>
      </c>
    </row>
    <row r="262" spans="1:5" ht="12.75" customHeight="1">
      <c r="A262" s="3"/>
      <c r="B262" s="33">
        <v>41332</v>
      </c>
      <c r="C262" s="3" t="s">
        <v>289</v>
      </c>
      <c r="D262" s="3" t="s">
        <v>375</v>
      </c>
      <c r="E262" s="31">
        <v>170</v>
      </c>
    </row>
    <row r="263" spans="1:5" ht="12.75" customHeight="1">
      <c r="A263" s="2"/>
      <c r="B263" s="32">
        <v>41332</v>
      </c>
      <c r="C263" s="2" t="s">
        <v>289</v>
      </c>
      <c r="D263" s="2" t="s">
        <v>2303</v>
      </c>
      <c r="E263" s="30">
        <v>100</v>
      </c>
    </row>
    <row r="264" spans="1:5" ht="12.75" customHeight="1">
      <c r="A264" s="3"/>
      <c r="B264" s="33">
        <v>41332</v>
      </c>
      <c r="C264" s="3" t="s">
        <v>289</v>
      </c>
      <c r="D264" s="3" t="s">
        <v>2403</v>
      </c>
      <c r="E264" s="31">
        <v>110</v>
      </c>
    </row>
    <row r="265" spans="1:5" ht="12.75" customHeight="1">
      <c r="A265" s="2"/>
      <c r="B265" s="32">
        <v>41331</v>
      </c>
      <c r="C265" s="2" t="s">
        <v>289</v>
      </c>
      <c r="D265" s="2" t="s">
        <v>2032</v>
      </c>
      <c r="E265" s="30">
        <v>40</v>
      </c>
    </row>
    <row r="266" spans="1:5" ht="12.75" customHeight="1">
      <c r="A266" s="3"/>
      <c r="B266" s="33">
        <v>41327</v>
      </c>
      <c r="C266" s="3" t="s">
        <v>289</v>
      </c>
      <c r="D266" s="3" t="s">
        <v>573</v>
      </c>
      <c r="E266" s="31">
        <v>235</v>
      </c>
    </row>
    <row r="267" spans="1:5" ht="12.75" customHeight="1">
      <c r="A267" s="2"/>
      <c r="B267" s="32">
        <v>41327</v>
      </c>
      <c r="C267" s="2" t="s">
        <v>289</v>
      </c>
      <c r="D267" s="2" t="s">
        <v>1814</v>
      </c>
      <c r="E267" s="30">
        <v>505</v>
      </c>
    </row>
    <row r="268" spans="1:5" ht="12.75" customHeight="1">
      <c r="A268" s="3"/>
      <c r="B268" s="33">
        <v>41327</v>
      </c>
      <c r="C268" s="3" t="s">
        <v>289</v>
      </c>
      <c r="D268" s="3" t="s">
        <v>2404</v>
      </c>
      <c r="E268" s="31">
        <v>140</v>
      </c>
    </row>
    <row r="269" spans="1:5" ht="12.75" customHeight="1">
      <c r="A269" s="2"/>
      <c r="B269" s="32">
        <v>41327</v>
      </c>
      <c r="C269" s="2" t="s">
        <v>289</v>
      </c>
      <c r="D269" s="2" t="s">
        <v>2404</v>
      </c>
      <c r="E269" s="30">
        <v>60</v>
      </c>
    </row>
    <row r="270" spans="1:5" ht="12.75" customHeight="1">
      <c r="A270" s="3"/>
      <c r="B270" s="33">
        <v>41323</v>
      </c>
      <c r="C270" s="3" t="s">
        <v>289</v>
      </c>
      <c r="D270" s="3" t="s">
        <v>2421</v>
      </c>
      <c r="E270" s="31">
        <v>290</v>
      </c>
    </row>
    <row r="271" spans="1:5" ht="12.75" customHeight="1">
      <c r="A271" s="2"/>
      <c r="B271" s="32">
        <v>41311</v>
      </c>
      <c r="C271" s="2" t="s">
        <v>289</v>
      </c>
      <c r="D271" s="2" t="s">
        <v>1952</v>
      </c>
      <c r="E271" s="30">
        <v>85</v>
      </c>
    </row>
    <row r="272" spans="1:5" ht="12.75" customHeight="1">
      <c r="A272" s="3"/>
      <c r="B272" s="33">
        <v>41304</v>
      </c>
      <c r="C272" s="3" t="s">
        <v>289</v>
      </c>
      <c r="D272" s="3" t="s">
        <v>2405</v>
      </c>
      <c r="E272" s="31">
        <v>1000</v>
      </c>
    </row>
    <row r="273" spans="1:5" ht="12.75" customHeight="1">
      <c r="A273" s="2"/>
      <c r="B273" s="32">
        <v>41303</v>
      </c>
      <c r="C273" s="2" t="s">
        <v>289</v>
      </c>
      <c r="D273" s="2" t="s">
        <v>2406</v>
      </c>
      <c r="E273" s="30">
        <v>15</v>
      </c>
    </row>
    <row r="274" spans="1:5" ht="12.75" customHeight="1">
      <c r="A274" s="3"/>
      <c r="B274" s="33">
        <v>41303</v>
      </c>
      <c r="C274" s="3" t="s">
        <v>289</v>
      </c>
      <c r="D274" s="3" t="s">
        <v>2366</v>
      </c>
      <c r="E274" s="31">
        <v>36</v>
      </c>
    </row>
    <row r="275" spans="1:5" ht="12.75" customHeight="1">
      <c r="A275" s="2"/>
      <c r="B275" s="32">
        <v>41298</v>
      </c>
      <c r="C275" s="2" t="s">
        <v>289</v>
      </c>
      <c r="D275" s="2" t="s">
        <v>2386</v>
      </c>
      <c r="E275" s="30">
        <v>95</v>
      </c>
    </row>
    <row r="276" spans="1:5" ht="12.75" customHeight="1">
      <c r="A276" s="3"/>
      <c r="B276" s="33">
        <v>41295</v>
      </c>
      <c r="C276" s="3" t="s">
        <v>289</v>
      </c>
      <c r="D276" s="3" t="s">
        <v>2407</v>
      </c>
      <c r="E276" s="31">
        <v>150</v>
      </c>
    </row>
    <row r="277" spans="1:5" ht="12.75" customHeight="1">
      <c r="A277" s="2"/>
      <c r="B277" s="32">
        <v>41295</v>
      </c>
      <c r="C277" s="2" t="s">
        <v>289</v>
      </c>
      <c r="D277" s="2" t="s">
        <v>2385</v>
      </c>
      <c r="E277" s="30">
        <v>300</v>
      </c>
    </row>
    <row r="278" spans="1:5" ht="12.75" customHeight="1">
      <c r="A278" s="3"/>
      <c r="B278" s="33">
        <v>41289</v>
      </c>
      <c r="C278" s="3" t="s">
        <v>289</v>
      </c>
      <c r="D278" s="3" t="s">
        <v>645</v>
      </c>
      <c r="E278" s="31">
        <v>150</v>
      </c>
    </row>
    <row r="279" spans="1:5" ht="12.75" customHeight="1">
      <c r="A279" s="2"/>
      <c r="B279" s="32">
        <v>41281</v>
      </c>
      <c r="C279" s="2" t="s">
        <v>289</v>
      </c>
      <c r="D279" s="2" t="s">
        <v>2609</v>
      </c>
      <c r="E279" s="30">
        <v>43</v>
      </c>
    </row>
    <row r="280" spans="1:5" ht="12.75" customHeight="1">
      <c r="A280" s="3"/>
      <c r="B280" s="33">
        <v>41289</v>
      </c>
      <c r="C280" s="3" t="s">
        <v>289</v>
      </c>
      <c r="D280" s="3" t="s">
        <v>67</v>
      </c>
      <c r="E280" s="31">
        <v>500</v>
      </c>
    </row>
    <row r="281" spans="1:5" ht="12.75" customHeight="1">
      <c r="A281" s="2"/>
      <c r="B281" s="32">
        <v>41281</v>
      </c>
      <c r="C281" s="2" t="s">
        <v>289</v>
      </c>
      <c r="D281" s="2" t="s">
        <v>2384</v>
      </c>
      <c r="E281" s="30">
        <v>315</v>
      </c>
    </row>
    <row r="282" spans="1:5" ht="12.75" customHeight="1">
      <c r="A282" s="3"/>
      <c r="B282" s="33">
        <v>41281</v>
      </c>
      <c r="C282" s="3" t="s">
        <v>289</v>
      </c>
      <c r="D282" s="3" t="s">
        <v>2383</v>
      </c>
      <c r="E282" s="31">
        <v>18.32</v>
      </c>
    </row>
    <row r="283" spans="1:5" ht="12.75">
      <c r="A283" s="35"/>
      <c r="B283" s="35"/>
      <c r="C283" s="35"/>
      <c r="D283" s="35" t="s">
        <v>2382</v>
      </c>
      <c r="E283" s="34">
        <f>SUM(E11:E282)</f>
        <v>55191.04399999999</v>
      </c>
    </row>
    <row r="284" spans="1:5" ht="12.75" customHeight="1">
      <c r="A284" s="3"/>
      <c r="B284" s="33"/>
      <c r="C284" s="3"/>
      <c r="D284" s="3"/>
      <c r="E284" s="31"/>
    </row>
    <row r="285" spans="1:5" ht="24.75">
      <c r="A285" s="12" t="s">
        <v>1986</v>
      </c>
      <c r="B285" s="10"/>
      <c r="C285" s="10"/>
      <c r="D285" s="11"/>
      <c r="E285" s="11"/>
    </row>
    <row r="286" spans="1:5" ht="36" customHeight="1">
      <c r="A286" s="1" t="s">
        <v>550</v>
      </c>
      <c r="B286" s="28" t="s">
        <v>551</v>
      </c>
      <c r="C286" s="28" t="s">
        <v>6</v>
      </c>
      <c r="D286" s="28" t="s">
        <v>7</v>
      </c>
      <c r="E286" s="28" t="s">
        <v>552</v>
      </c>
    </row>
    <row r="287" spans="1:5" ht="12.75" customHeight="1">
      <c r="A287" s="2"/>
      <c r="B287" s="32">
        <v>41271</v>
      </c>
      <c r="C287" s="2" t="s">
        <v>289</v>
      </c>
      <c r="D287" s="2" t="s">
        <v>2408</v>
      </c>
      <c r="E287" s="30">
        <v>800</v>
      </c>
    </row>
    <row r="288" spans="1:5" ht="12.75" customHeight="1">
      <c r="A288" s="3"/>
      <c r="B288" s="33">
        <v>41271</v>
      </c>
      <c r="C288" s="3" t="s">
        <v>289</v>
      </c>
      <c r="D288" s="3" t="s">
        <v>2345</v>
      </c>
      <c r="E288" s="31">
        <v>130</v>
      </c>
    </row>
    <row r="289" spans="1:5" ht="12.75" customHeight="1">
      <c r="A289" s="2"/>
      <c r="B289" s="32">
        <v>41270</v>
      </c>
      <c r="C289" s="2" t="s">
        <v>289</v>
      </c>
      <c r="D289" s="2" t="s">
        <v>2409</v>
      </c>
      <c r="E289" s="30">
        <v>420</v>
      </c>
    </row>
    <row r="290" spans="1:5" ht="12.75" customHeight="1">
      <c r="A290" s="3"/>
      <c r="B290" s="33">
        <v>41270</v>
      </c>
      <c r="C290" s="3" t="s">
        <v>289</v>
      </c>
      <c r="D290" s="3" t="s">
        <v>2346</v>
      </c>
      <c r="E290" s="31">
        <v>80</v>
      </c>
    </row>
    <row r="291" spans="1:5" ht="12.75" customHeight="1">
      <c r="A291" s="2"/>
      <c r="B291" s="32">
        <v>41270</v>
      </c>
      <c r="C291" s="2" t="s">
        <v>289</v>
      </c>
      <c r="D291" s="2" t="s">
        <v>583</v>
      </c>
      <c r="E291" s="30">
        <v>350</v>
      </c>
    </row>
    <row r="292" spans="1:5" ht="12.75" customHeight="1">
      <c r="A292" s="3"/>
      <c r="B292" s="33">
        <v>41270</v>
      </c>
      <c r="C292" s="3" t="s">
        <v>289</v>
      </c>
      <c r="D292" s="3" t="s">
        <v>2391</v>
      </c>
      <c r="E292" s="31">
        <v>130</v>
      </c>
    </row>
    <row r="293" spans="1:5" ht="12.75" customHeight="1">
      <c r="A293" s="2"/>
      <c r="B293" s="32">
        <v>41269</v>
      </c>
      <c r="C293" s="2" t="s">
        <v>289</v>
      </c>
      <c r="D293" s="2" t="s">
        <v>2392</v>
      </c>
      <c r="E293" s="30">
        <v>80</v>
      </c>
    </row>
    <row r="294" spans="1:5" ht="12.75" customHeight="1">
      <c r="A294" s="3"/>
      <c r="B294" s="33">
        <v>41269</v>
      </c>
      <c r="C294" s="3" t="s">
        <v>289</v>
      </c>
      <c r="D294" s="3" t="s">
        <v>2347</v>
      </c>
      <c r="E294" s="31">
        <v>2100</v>
      </c>
    </row>
    <row r="295" spans="1:5" ht="12.75" customHeight="1">
      <c r="A295" s="2"/>
      <c r="B295" s="32">
        <v>41264</v>
      </c>
      <c r="C295" s="2" t="s">
        <v>289</v>
      </c>
      <c r="D295" s="2" t="s">
        <v>2156</v>
      </c>
      <c r="E295" s="30">
        <v>38</v>
      </c>
    </row>
    <row r="296" spans="1:5" ht="12.75" customHeight="1">
      <c r="A296" s="3"/>
      <c r="B296" s="33">
        <v>41264</v>
      </c>
      <c r="C296" s="3" t="s">
        <v>289</v>
      </c>
      <c r="D296" s="3" t="s">
        <v>2318</v>
      </c>
      <c r="E296" s="31">
        <v>1200</v>
      </c>
    </row>
    <row r="297" spans="1:5" ht="12.75" customHeight="1">
      <c r="A297" s="2"/>
      <c r="B297" s="32">
        <v>41264</v>
      </c>
      <c r="C297" s="2" t="s">
        <v>289</v>
      </c>
      <c r="D297" s="2" t="s">
        <v>594</v>
      </c>
      <c r="E297" s="30">
        <v>150</v>
      </c>
    </row>
    <row r="298" spans="1:5" ht="12.75" customHeight="1">
      <c r="A298" s="3"/>
      <c r="B298" s="33">
        <v>41264</v>
      </c>
      <c r="C298" s="3" t="s">
        <v>289</v>
      </c>
      <c r="D298" s="3" t="s">
        <v>2348</v>
      </c>
      <c r="E298" s="31">
        <v>55</v>
      </c>
    </row>
    <row r="299" spans="1:5" ht="12.75" customHeight="1">
      <c r="A299" s="2"/>
      <c r="B299" s="32">
        <v>41264</v>
      </c>
      <c r="C299" s="2" t="s">
        <v>289</v>
      </c>
      <c r="D299" s="2" t="s">
        <v>1708</v>
      </c>
      <c r="E299" s="30">
        <v>350</v>
      </c>
    </row>
    <row r="300" spans="1:5" ht="12.75" customHeight="1">
      <c r="A300" s="3"/>
      <c r="B300" s="33">
        <v>41264</v>
      </c>
      <c r="C300" s="3" t="s">
        <v>289</v>
      </c>
      <c r="D300" s="3" t="s">
        <v>1708</v>
      </c>
      <c r="E300" s="31">
        <v>300</v>
      </c>
    </row>
    <row r="301" spans="1:5" ht="12.75" customHeight="1">
      <c r="A301" s="2"/>
      <c r="B301" s="32">
        <v>41264</v>
      </c>
      <c r="C301" s="2" t="s">
        <v>289</v>
      </c>
      <c r="D301" s="2" t="s">
        <v>2349</v>
      </c>
      <c r="E301" s="30">
        <v>77.9</v>
      </c>
    </row>
    <row r="302" spans="1:5" ht="12.75" customHeight="1">
      <c r="A302" s="3"/>
      <c r="B302" s="33">
        <v>41264</v>
      </c>
      <c r="C302" s="3" t="s">
        <v>289</v>
      </c>
      <c r="D302" s="3" t="s">
        <v>2349</v>
      </c>
      <c r="E302" s="31">
        <v>55.7</v>
      </c>
    </row>
    <row r="303" spans="1:5" ht="12.75" customHeight="1">
      <c r="A303" s="2"/>
      <c r="B303" s="32">
        <v>41264</v>
      </c>
      <c r="C303" s="2" t="s">
        <v>289</v>
      </c>
      <c r="D303" s="2" t="s">
        <v>2349</v>
      </c>
      <c r="E303" s="30">
        <v>55.7</v>
      </c>
    </row>
    <row r="304" spans="1:5" ht="12.75" customHeight="1">
      <c r="A304" s="3"/>
      <c r="B304" s="33">
        <v>41264</v>
      </c>
      <c r="C304" s="3" t="s">
        <v>289</v>
      </c>
      <c r="D304" s="3" t="s">
        <v>2349</v>
      </c>
      <c r="E304" s="31">
        <v>55.7</v>
      </c>
    </row>
    <row r="305" spans="1:5" ht="12.75" customHeight="1">
      <c r="A305" s="2"/>
      <c r="B305" s="32">
        <v>41263</v>
      </c>
      <c r="C305" s="2" t="s">
        <v>289</v>
      </c>
      <c r="D305" s="2" t="s">
        <v>2390</v>
      </c>
      <c r="E305" s="30">
        <v>60</v>
      </c>
    </row>
    <row r="306" spans="1:5" ht="12.75" customHeight="1">
      <c r="A306" s="3"/>
      <c r="B306" s="33">
        <v>41263</v>
      </c>
      <c r="C306" s="3" t="s">
        <v>289</v>
      </c>
      <c r="D306" s="3" t="s">
        <v>2350</v>
      </c>
      <c r="E306" s="31">
        <v>100</v>
      </c>
    </row>
    <row r="307" spans="1:5" ht="12.75" customHeight="1">
      <c r="A307" s="2"/>
      <c r="B307" s="32">
        <v>41262</v>
      </c>
      <c r="C307" s="2" t="s">
        <v>289</v>
      </c>
      <c r="D307" s="2" t="s">
        <v>2389</v>
      </c>
      <c r="E307" s="30">
        <v>26</v>
      </c>
    </row>
    <row r="308" spans="1:5" ht="12.75" customHeight="1">
      <c r="A308" s="3"/>
      <c r="B308" s="33">
        <v>41262</v>
      </c>
      <c r="C308" s="3" t="s">
        <v>289</v>
      </c>
      <c r="D308" s="3" t="s">
        <v>2389</v>
      </c>
      <c r="E308" s="31">
        <v>40</v>
      </c>
    </row>
    <row r="309" spans="1:5" ht="12.75" customHeight="1">
      <c r="A309" s="2"/>
      <c r="B309" s="32">
        <v>41260</v>
      </c>
      <c r="C309" s="2" t="s">
        <v>289</v>
      </c>
      <c r="D309" s="2" t="s">
        <v>622</v>
      </c>
      <c r="E309" s="30">
        <v>500</v>
      </c>
    </row>
    <row r="310" spans="1:5" ht="12.75" customHeight="1">
      <c r="A310" s="3"/>
      <c r="B310" s="33">
        <v>41260</v>
      </c>
      <c r="C310" s="3" t="s">
        <v>289</v>
      </c>
      <c r="D310" s="3" t="s">
        <v>2351</v>
      </c>
      <c r="E310" s="31">
        <v>70</v>
      </c>
    </row>
    <row r="311" spans="1:5" ht="12.75" customHeight="1">
      <c r="A311" s="2"/>
      <c r="B311" s="32">
        <v>41257</v>
      </c>
      <c r="C311" s="2" t="s">
        <v>289</v>
      </c>
      <c r="D311" s="2" t="s">
        <v>1856</v>
      </c>
      <c r="E311" s="30">
        <v>650</v>
      </c>
    </row>
    <row r="312" spans="1:5" ht="12.75" customHeight="1">
      <c r="A312" s="3"/>
      <c r="B312" s="33">
        <v>41243</v>
      </c>
      <c r="C312" s="3" t="s">
        <v>289</v>
      </c>
      <c r="D312" s="3" t="s">
        <v>609</v>
      </c>
      <c r="E312" s="31">
        <v>41.06</v>
      </c>
    </row>
    <row r="313" spans="1:5" ht="12.75" customHeight="1">
      <c r="A313" s="2"/>
      <c r="B313" s="32">
        <v>41227</v>
      </c>
      <c r="C313" s="2" t="s">
        <v>289</v>
      </c>
      <c r="D313" s="2" t="s">
        <v>2343</v>
      </c>
      <c r="E313" s="30">
        <v>62.9</v>
      </c>
    </row>
    <row r="314" spans="1:5" ht="12.75" customHeight="1">
      <c r="A314" s="3"/>
      <c r="B314" s="33">
        <v>41227</v>
      </c>
      <c r="C314" s="3" t="s">
        <v>289</v>
      </c>
      <c r="D314" s="3" t="s">
        <v>2343</v>
      </c>
      <c r="E314" s="31">
        <v>53.8</v>
      </c>
    </row>
    <row r="315" spans="1:5" ht="12.75" customHeight="1">
      <c r="A315" s="2"/>
      <c r="B315" s="32">
        <v>41227</v>
      </c>
      <c r="C315" s="2" t="s">
        <v>289</v>
      </c>
      <c r="D315" s="2" t="s">
        <v>2343</v>
      </c>
      <c r="E315" s="30">
        <v>52.2</v>
      </c>
    </row>
    <row r="316" spans="1:5" ht="12.75" customHeight="1">
      <c r="A316" s="3"/>
      <c r="B316" s="33">
        <v>41227</v>
      </c>
      <c r="C316" s="3" t="s">
        <v>289</v>
      </c>
      <c r="D316" s="3" t="s">
        <v>2343</v>
      </c>
      <c r="E316" s="31">
        <v>51.1</v>
      </c>
    </row>
    <row r="317" spans="1:5" ht="12.75" customHeight="1">
      <c r="A317" s="2"/>
      <c r="B317" s="32">
        <v>41255</v>
      </c>
      <c r="C317" s="2" t="s">
        <v>289</v>
      </c>
      <c r="D317" s="2" t="s">
        <v>2352</v>
      </c>
      <c r="E317" s="30">
        <v>400</v>
      </c>
    </row>
    <row r="318" spans="1:5" ht="12.75" customHeight="1">
      <c r="A318" s="3"/>
      <c r="B318" s="33">
        <v>41255</v>
      </c>
      <c r="C318" s="3" t="s">
        <v>289</v>
      </c>
      <c r="D318" s="3" t="s">
        <v>17</v>
      </c>
      <c r="E318" s="31">
        <v>85</v>
      </c>
    </row>
    <row r="319" spans="1:5" ht="12.75" customHeight="1">
      <c r="A319" s="2"/>
      <c r="B319" s="32">
        <v>41255</v>
      </c>
      <c r="C319" s="2" t="s">
        <v>289</v>
      </c>
      <c r="D319" s="2" t="s">
        <v>17</v>
      </c>
      <c r="E319" s="30">
        <v>85</v>
      </c>
    </row>
    <row r="320" spans="1:5" ht="12.75" customHeight="1">
      <c r="A320" s="3"/>
      <c r="B320" s="33">
        <v>41254</v>
      </c>
      <c r="C320" s="3" t="s">
        <v>289</v>
      </c>
      <c r="D320" s="3" t="s">
        <v>2353</v>
      </c>
      <c r="E320" s="31">
        <v>915</v>
      </c>
    </row>
    <row r="321" spans="1:5" ht="12.75" customHeight="1">
      <c r="A321" s="2"/>
      <c r="B321" s="32">
        <v>41253</v>
      </c>
      <c r="C321" s="2" t="s">
        <v>289</v>
      </c>
      <c r="D321" s="2" t="s">
        <v>2297</v>
      </c>
      <c r="E321" s="30">
        <v>364</v>
      </c>
    </row>
    <row r="322" spans="1:5" ht="12.75" customHeight="1">
      <c r="A322" s="3"/>
      <c r="B322" s="33">
        <v>41250</v>
      </c>
      <c r="C322" s="3" t="s">
        <v>289</v>
      </c>
      <c r="D322" s="3" t="s">
        <v>2354</v>
      </c>
      <c r="E322" s="31">
        <v>600</v>
      </c>
    </row>
    <row r="323" spans="1:5" ht="12.75" customHeight="1">
      <c r="A323" s="2"/>
      <c r="B323" s="32">
        <v>41248</v>
      </c>
      <c r="C323" s="2" t="s">
        <v>289</v>
      </c>
      <c r="D323" s="2" t="s">
        <v>2355</v>
      </c>
      <c r="E323" s="30">
        <v>400</v>
      </c>
    </row>
    <row r="324" spans="1:5" ht="12.75" customHeight="1">
      <c r="A324" s="3"/>
      <c r="B324" s="33">
        <v>41248</v>
      </c>
      <c r="C324" s="3" t="s">
        <v>289</v>
      </c>
      <c r="D324" s="3" t="s">
        <v>1638</v>
      </c>
      <c r="E324" s="31">
        <v>1200</v>
      </c>
    </row>
    <row r="325" spans="1:5" ht="12.75" customHeight="1">
      <c r="A325" s="2"/>
      <c r="B325" s="32">
        <v>41246</v>
      </c>
      <c r="C325" s="2" t="s">
        <v>289</v>
      </c>
      <c r="D325" s="2" t="s">
        <v>1829</v>
      </c>
      <c r="E325" s="30">
        <v>750</v>
      </c>
    </row>
    <row r="326" spans="1:5" ht="12.75" customHeight="1">
      <c r="A326" s="3"/>
      <c r="B326" s="33">
        <v>41244</v>
      </c>
      <c r="C326" s="3" t="s">
        <v>289</v>
      </c>
      <c r="D326" s="3" t="s">
        <v>2356</v>
      </c>
      <c r="E326" s="31">
        <v>940</v>
      </c>
    </row>
    <row r="327" spans="1:5" ht="12.75" customHeight="1">
      <c r="A327" s="2"/>
      <c r="B327" s="32">
        <v>41241</v>
      </c>
      <c r="C327" s="2" t="s">
        <v>289</v>
      </c>
      <c r="D327" s="2" t="s">
        <v>2357</v>
      </c>
      <c r="E327" s="30">
        <v>72</v>
      </c>
    </row>
    <row r="328" spans="1:5" ht="12.75" customHeight="1">
      <c r="A328" s="3"/>
      <c r="B328" s="33">
        <v>41239</v>
      </c>
      <c r="C328" s="3" t="s">
        <v>289</v>
      </c>
      <c r="D328" s="3" t="s">
        <v>2358</v>
      </c>
      <c r="E328" s="31">
        <v>100</v>
      </c>
    </row>
    <row r="329" spans="1:5" ht="12.75" customHeight="1">
      <c r="A329" s="2"/>
      <c r="B329" s="32">
        <v>41239</v>
      </c>
      <c r="C329" s="2" t="s">
        <v>289</v>
      </c>
      <c r="D329" s="2" t="s">
        <v>2358</v>
      </c>
      <c r="E329" s="30">
        <v>30</v>
      </c>
    </row>
    <row r="330" spans="1:5" ht="12.75" customHeight="1">
      <c r="A330" s="3"/>
      <c r="B330" s="33">
        <v>41236</v>
      </c>
      <c r="C330" s="3" t="s">
        <v>289</v>
      </c>
      <c r="D330" s="3" t="s">
        <v>2310</v>
      </c>
      <c r="E330" s="31">
        <v>500</v>
      </c>
    </row>
    <row r="331" spans="1:5" ht="12.75" customHeight="1">
      <c r="A331" s="2"/>
      <c r="B331" s="32">
        <v>41235</v>
      </c>
      <c r="C331" s="2" t="s">
        <v>289</v>
      </c>
      <c r="D331" s="2" t="s">
        <v>585</v>
      </c>
      <c r="E331" s="30">
        <v>240</v>
      </c>
    </row>
    <row r="332" spans="1:5" ht="12.75" customHeight="1">
      <c r="A332" s="3"/>
      <c r="B332" s="33">
        <v>41232</v>
      </c>
      <c r="C332" s="3" t="s">
        <v>289</v>
      </c>
      <c r="D332" s="3" t="s">
        <v>2344</v>
      </c>
      <c r="E332" s="31">
        <v>700</v>
      </c>
    </row>
    <row r="333" spans="1:5" ht="12.75" customHeight="1">
      <c r="A333" s="2"/>
      <c r="B333" s="32">
        <v>41227</v>
      </c>
      <c r="C333" s="2" t="s">
        <v>289</v>
      </c>
      <c r="D333" s="2" t="s">
        <v>2311</v>
      </c>
      <c r="E333" s="30">
        <v>150</v>
      </c>
    </row>
    <row r="334" spans="1:5" ht="12.75" customHeight="1">
      <c r="A334" s="3"/>
      <c r="B334" s="33">
        <v>41226</v>
      </c>
      <c r="C334" s="3" t="s">
        <v>289</v>
      </c>
      <c r="D334" s="3" t="s">
        <v>2312</v>
      </c>
      <c r="E334" s="31">
        <v>20</v>
      </c>
    </row>
    <row r="335" spans="1:5" ht="12.75" customHeight="1">
      <c r="A335" s="2"/>
      <c r="B335" s="32">
        <v>41225</v>
      </c>
      <c r="C335" s="2" t="s">
        <v>289</v>
      </c>
      <c r="D335" s="2" t="s">
        <v>2313</v>
      </c>
      <c r="E335" s="30">
        <v>150</v>
      </c>
    </row>
    <row r="336" spans="1:5" ht="12.75" customHeight="1">
      <c r="A336" s="3"/>
      <c r="B336" s="33">
        <v>41222</v>
      </c>
      <c r="C336" s="3" t="s">
        <v>289</v>
      </c>
      <c r="D336" s="3" t="s">
        <v>2314</v>
      </c>
      <c r="E336" s="31">
        <v>200</v>
      </c>
    </row>
    <row r="337" spans="1:5" ht="12.75" customHeight="1">
      <c r="A337" s="2"/>
      <c r="B337" s="32">
        <v>41221</v>
      </c>
      <c r="C337" s="2" t="s">
        <v>289</v>
      </c>
      <c r="D337" s="2" t="s">
        <v>53</v>
      </c>
      <c r="E337" s="30">
        <v>500</v>
      </c>
    </row>
    <row r="338" spans="1:5" ht="12.75" customHeight="1">
      <c r="A338" s="3"/>
      <c r="B338" s="33">
        <v>41221</v>
      </c>
      <c r="C338" s="3" t="s">
        <v>289</v>
      </c>
      <c r="D338" s="3" t="s">
        <v>648</v>
      </c>
      <c r="E338" s="31">
        <v>73</v>
      </c>
    </row>
    <row r="339" spans="1:5" ht="12.75" customHeight="1">
      <c r="A339" s="2"/>
      <c r="B339" s="32">
        <v>41219</v>
      </c>
      <c r="C339" s="2" t="s">
        <v>289</v>
      </c>
      <c r="D339" s="2" t="s">
        <v>2342</v>
      </c>
      <c r="E339" s="30">
        <v>15</v>
      </c>
    </row>
    <row r="340" spans="1:5" ht="12.75" customHeight="1">
      <c r="A340" s="3"/>
      <c r="B340" s="33">
        <v>41219</v>
      </c>
      <c r="C340" s="3" t="s">
        <v>289</v>
      </c>
      <c r="D340" s="3" t="s">
        <v>2342</v>
      </c>
      <c r="E340" s="31">
        <v>85</v>
      </c>
    </row>
    <row r="341" spans="1:5" ht="12.75" customHeight="1">
      <c r="A341" s="2"/>
      <c r="B341" s="32">
        <v>41214</v>
      </c>
      <c r="C341" s="2" t="s">
        <v>289</v>
      </c>
      <c r="D341" s="2" t="s">
        <v>2315</v>
      </c>
      <c r="E341" s="30">
        <v>47.5</v>
      </c>
    </row>
    <row r="342" spans="1:5" ht="12.75" customHeight="1">
      <c r="A342" s="3"/>
      <c r="B342" s="33">
        <v>41214</v>
      </c>
      <c r="C342" s="3" t="s">
        <v>289</v>
      </c>
      <c r="D342" s="3" t="s">
        <v>2316</v>
      </c>
      <c r="E342" s="31">
        <v>42.5</v>
      </c>
    </row>
    <row r="343" spans="1:5" ht="12.75" customHeight="1">
      <c r="A343" s="2"/>
      <c r="B343" s="32">
        <v>41213</v>
      </c>
      <c r="C343" s="2" t="s">
        <v>289</v>
      </c>
      <c r="D343" s="2" t="s">
        <v>1728</v>
      </c>
      <c r="E343" s="30">
        <v>250</v>
      </c>
    </row>
    <row r="344" spans="1:5" ht="12.75" customHeight="1">
      <c r="A344" s="3"/>
      <c r="B344" s="33">
        <v>41213</v>
      </c>
      <c r="C344" s="3" t="s">
        <v>289</v>
      </c>
      <c r="D344" s="3" t="s">
        <v>503</v>
      </c>
      <c r="E344" s="31">
        <v>300</v>
      </c>
    </row>
    <row r="345" spans="1:5" ht="12.75" customHeight="1">
      <c r="A345" s="2"/>
      <c r="B345" s="32">
        <v>41213</v>
      </c>
      <c r="C345" s="2" t="s">
        <v>289</v>
      </c>
      <c r="D345" s="2" t="s">
        <v>2274</v>
      </c>
      <c r="E345" s="30">
        <v>1400</v>
      </c>
    </row>
    <row r="346" spans="1:5" ht="12.75" customHeight="1">
      <c r="A346" s="3"/>
      <c r="B346" s="33">
        <v>41213</v>
      </c>
      <c r="C346" s="3" t="s">
        <v>289</v>
      </c>
      <c r="D346" s="3" t="s">
        <v>2274</v>
      </c>
      <c r="E346" s="31">
        <v>1900</v>
      </c>
    </row>
    <row r="347" spans="1:5" ht="12.75" customHeight="1">
      <c r="A347" s="2"/>
      <c r="B347" s="32">
        <v>41212</v>
      </c>
      <c r="C347" s="2" t="s">
        <v>289</v>
      </c>
      <c r="D347" s="2" t="s">
        <v>2275</v>
      </c>
      <c r="E347" s="30">
        <v>1000</v>
      </c>
    </row>
    <row r="348" spans="1:5" ht="12.75" customHeight="1">
      <c r="A348" s="3"/>
      <c r="B348" s="33">
        <v>41211</v>
      </c>
      <c r="C348" s="3" t="s">
        <v>289</v>
      </c>
      <c r="D348" s="3" t="s">
        <v>1666</v>
      </c>
      <c r="E348" s="31">
        <v>80</v>
      </c>
    </row>
    <row r="349" spans="1:5" ht="12.75" customHeight="1">
      <c r="A349" s="2"/>
      <c r="B349" s="32">
        <v>41208</v>
      </c>
      <c r="C349" s="2" t="s">
        <v>289</v>
      </c>
      <c r="D349" s="2" t="s">
        <v>2309</v>
      </c>
      <c r="E349" s="30">
        <v>251.368</v>
      </c>
    </row>
    <row r="350" spans="1:5" ht="12.75" customHeight="1">
      <c r="A350" s="3"/>
      <c r="B350" s="33">
        <v>41208</v>
      </c>
      <c r="C350" s="3" t="s">
        <v>289</v>
      </c>
      <c r="D350" s="3" t="s">
        <v>2276</v>
      </c>
      <c r="E350" s="31">
        <v>65</v>
      </c>
    </row>
    <row r="351" spans="1:5" ht="12.75" customHeight="1">
      <c r="A351" s="2"/>
      <c r="B351" s="32">
        <v>41204</v>
      </c>
      <c r="C351" s="2" t="s">
        <v>289</v>
      </c>
      <c r="D351" s="2" t="s">
        <v>2308</v>
      </c>
      <c r="E351" s="30">
        <v>20</v>
      </c>
    </row>
    <row r="352" spans="1:5" ht="12.75" customHeight="1">
      <c r="A352" s="3"/>
      <c r="B352" s="33">
        <v>41201</v>
      </c>
      <c r="C352" s="3" t="s">
        <v>289</v>
      </c>
      <c r="D352" s="3" t="s">
        <v>278</v>
      </c>
      <c r="E352" s="31">
        <v>600</v>
      </c>
    </row>
    <row r="353" spans="1:5" ht="12.75" customHeight="1">
      <c r="A353" s="2"/>
      <c r="B353" s="32">
        <v>41200</v>
      </c>
      <c r="C353" s="2" t="s">
        <v>289</v>
      </c>
      <c r="D353" s="2" t="s">
        <v>1829</v>
      </c>
      <c r="E353" s="30">
        <v>160</v>
      </c>
    </row>
    <row r="354" spans="1:5" ht="12.75" customHeight="1">
      <c r="A354" s="3"/>
      <c r="B354" s="33">
        <v>41198</v>
      </c>
      <c r="C354" s="3" t="s">
        <v>289</v>
      </c>
      <c r="D354" s="3" t="s">
        <v>2277</v>
      </c>
      <c r="E354" s="31">
        <v>150</v>
      </c>
    </row>
    <row r="355" spans="1:5" ht="12.75" customHeight="1">
      <c r="A355" s="2"/>
      <c r="B355" s="32">
        <v>41198</v>
      </c>
      <c r="C355" s="2" t="s">
        <v>289</v>
      </c>
      <c r="D355" s="2" t="s">
        <v>2307</v>
      </c>
      <c r="E355" s="30">
        <v>39</v>
      </c>
    </row>
    <row r="356" spans="1:5" ht="12.75" customHeight="1">
      <c r="A356" s="3"/>
      <c r="B356" s="33">
        <v>41198</v>
      </c>
      <c r="C356" s="3" t="s">
        <v>289</v>
      </c>
      <c r="D356" s="3" t="s">
        <v>2307</v>
      </c>
      <c r="E356" s="31">
        <v>39</v>
      </c>
    </row>
    <row r="357" spans="1:5" ht="12.75" customHeight="1">
      <c r="A357" s="2"/>
      <c r="B357" s="32">
        <v>41197</v>
      </c>
      <c r="C357" s="2" t="s">
        <v>289</v>
      </c>
      <c r="D357" s="2" t="s">
        <v>2306</v>
      </c>
      <c r="E357" s="30">
        <v>200</v>
      </c>
    </row>
    <row r="358" spans="1:5" ht="12.75" customHeight="1">
      <c r="A358" s="3"/>
      <c r="B358" s="33">
        <v>41197</v>
      </c>
      <c r="C358" s="3" t="s">
        <v>289</v>
      </c>
      <c r="D358" s="3" t="s">
        <v>61</v>
      </c>
      <c r="E358" s="31">
        <v>100</v>
      </c>
    </row>
    <row r="359" spans="1:5" ht="12.75" customHeight="1">
      <c r="A359" s="2"/>
      <c r="B359" s="32">
        <v>41193</v>
      </c>
      <c r="C359" s="2" t="s">
        <v>289</v>
      </c>
      <c r="D359" s="2" t="s">
        <v>2420</v>
      </c>
      <c r="E359" s="30">
        <v>180</v>
      </c>
    </row>
    <row r="360" spans="1:5" ht="12.75" customHeight="1">
      <c r="A360" s="3"/>
      <c r="B360" s="33">
        <v>41193</v>
      </c>
      <c r="C360" s="3" t="s">
        <v>289</v>
      </c>
      <c r="D360" s="3" t="s">
        <v>33</v>
      </c>
      <c r="E360" s="31">
        <v>10</v>
      </c>
    </row>
    <row r="361" spans="1:5" ht="12.75" customHeight="1">
      <c r="A361" s="2"/>
      <c r="B361" s="32">
        <v>41193</v>
      </c>
      <c r="C361" s="2" t="s">
        <v>289</v>
      </c>
      <c r="D361" s="2" t="s">
        <v>33</v>
      </c>
      <c r="E361" s="30">
        <v>26</v>
      </c>
    </row>
    <row r="362" spans="1:5" ht="12.75" customHeight="1">
      <c r="A362" s="3"/>
      <c r="B362" s="33">
        <v>41193</v>
      </c>
      <c r="C362" s="3" t="s">
        <v>289</v>
      </c>
      <c r="D362" s="3" t="s">
        <v>33</v>
      </c>
      <c r="E362" s="31">
        <v>27</v>
      </c>
    </row>
    <row r="363" spans="1:5" ht="12.75" customHeight="1">
      <c r="A363" s="2"/>
      <c r="B363" s="32">
        <v>41193</v>
      </c>
      <c r="C363" s="2" t="s">
        <v>289</v>
      </c>
      <c r="D363" s="2" t="s">
        <v>33</v>
      </c>
      <c r="E363" s="30">
        <v>29</v>
      </c>
    </row>
    <row r="364" spans="1:5" ht="12.75" customHeight="1">
      <c r="A364" s="3"/>
      <c r="B364" s="33">
        <v>41193</v>
      </c>
      <c r="C364" s="3" t="s">
        <v>289</v>
      </c>
      <c r="D364" s="3" t="s">
        <v>33</v>
      </c>
      <c r="E364" s="31">
        <v>35</v>
      </c>
    </row>
    <row r="365" spans="1:5" ht="12.75" customHeight="1">
      <c r="A365" s="2"/>
      <c r="B365" s="32">
        <v>41193</v>
      </c>
      <c r="C365" s="2" t="s">
        <v>289</v>
      </c>
      <c r="D365" s="2" t="s">
        <v>33</v>
      </c>
      <c r="E365" s="30">
        <v>57</v>
      </c>
    </row>
    <row r="366" spans="1:5" ht="12.75" customHeight="1">
      <c r="A366" s="3"/>
      <c r="B366" s="33">
        <v>41193</v>
      </c>
      <c r="C366" s="3" t="s">
        <v>289</v>
      </c>
      <c r="D366" s="3" t="s">
        <v>33</v>
      </c>
      <c r="E366" s="31">
        <v>38</v>
      </c>
    </row>
    <row r="367" spans="1:5" ht="12.75" customHeight="1">
      <c r="A367" s="2"/>
      <c r="B367" s="32">
        <v>41193</v>
      </c>
      <c r="C367" s="2" t="s">
        <v>289</v>
      </c>
      <c r="D367" s="2" t="s">
        <v>33</v>
      </c>
      <c r="E367" s="30">
        <v>35</v>
      </c>
    </row>
    <row r="368" spans="1:5" ht="12.75" customHeight="1">
      <c r="A368" s="3"/>
      <c r="B368" s="33">
        <v>41193</v>
      </c>
      <c r="C368" s="3" t="s">
        <v>289</v>
      </c>
      <c r="D368" s="3" t="s">
        <v>33</v>
      </c>
      <c r="E368" s="31">
        <v>43</v>
      </c>
    </row>
    <row r="369" spans="1:5" ht="12.75" customHeight="1">
      <c r="A369" s="2"/>
      <c r="B369" s="32">
        <v>41193</v>
      </c>
      <c r="C369" s="2" t="s">
        <v>289</v>
      </c>
      <c r="D369" s="2" t="s">
        <v>2278</v>
      </c>
      <c r="E369" s="30">
        <v>60</v>
      </c>
    </row>
    <row r="370" spans="1:5" ht="12.75" customHeight="1">
      <c r="A370" s="3"/>
      <c r="B370" s="33">
        <v>41186</v>
      </c>
      <c r="C370" s="3" t="s">
        <v>289</v>
      </c>
      <c r="D370" s="3" t="s">
        <v>2279</v>
      </c>
      <c r="E370" s="31">
        <v>170</v>
      </c>
    </row>
    <row r="371" spans="1:5" ht="12.75" customHeight="1">
      <c r="A371" s="2"/>
      <c r="B371" s="32">
        <v>41185</v>
      </c>
      <c r="C371" s="2" t="s">
        <v>289</v>
      </c>
      <c r="D371" s="2" t="s">
        <v>1660</v>
      </c>
      <c r="E371" s="30">
        <v>150</v>
      </c>
    </row>
    <row r="372" spans="1:5" ht="12.75" customHeight="1">
      <c r="A372" s="3"/>
      <c r="B372" s="33">
        <v>41180</v>
      </c>
      <c r="C372" s="3" t="s">
        <v>289</v>
      </c>
      <c r="D372" s="3" t="s">
        <v>2289</v>
      </c>
      <c r="E372" s="31">
        <v>28.996</v>
      </c>
    </row>
    <row r="373" spans="1:5" ht="12.75" customHeight="1">
      <c r="A373" s="2"/>
      <c r="B373" s="32">
        <v>41180</v>
      </c>
      <c r="C373" s="2" t="s">
        <v>289</v>
      </c>
      <c r="D373" s="2" t="s">
        <v>2289</v>
      </c>
      <c r="E373" s="30">
        <v>38.668</v>
      </c>
    </row>
    <row r="374" spans="1:5" ht="12.75" customHeight="1">
      <c r="A374" s="3"/>
      <c r="B374" s="33">
        <v>41180</v>
      </c>
      <c r="C374" s="3" t="s">
        <v>289</v>
      </c>
      <c r="D374" s="3" t="s">
        <v>2289</v>
      </c>
      <c r="E374" s="31">
        <v>38.668</v>
      </c>
    </row>
    <row r="375" spans="1:5" ht="12.75" customHeight="1">
      <c r="A375" s="2"/>
      <c r="B375" s="32">
        <v>41180</v>
      </c>
      <c r="C375" s="2" t="s">
        <v>289</v>
      </c>
      <c r="D375" s="2" t="s">
        <v>2289</v>
      </c>
      <c r="E375" s="30">
        <v>38.668</v>
      </c>
    </row>
    <row r="376" spans="1:5" ht="12.75" customHeight="1">
      <c r="A376" s="3"/>
      <c r="B376" s="33">
        <v>41179</v>
      </c>
      <c r="C376" s="3" t="s">
        <v>289</v>
      </c>
      <c r="D376" s="3" t="s">
        <v>2229</v>
      </c>
      <c r="E376" s="31">
        <v>74</v>
      </c>
    </row>
    <row r="377" spans="1:5" ht="12.75" customHeight="1">
      <c r="A377" s="2"/>
      <c r="B377" s="32">
        <v>41179</v>
      </c>
      <c r="C377" s="2" t="s">
        <v>289</v>
      </c>
      <c r="D377" s="2" t="s">
        <v>2226</v>
      </c>
      <c r="E377" s="30">
        <v>116</v>
      </c>
    </row>
    <row r="378" spans="1:5" ht="12.75" customHeight="1">
      <c r="A378" s="3"/>
      <c r="B378" s="33">
        <v>41179</v>
      </c>
      <c r="C378" s="3" t="s">
        <v>289</v>
      </c>
      <c r="D378" s="3" t="s">
        <v>1952</v>
      </c>
      <c r="E378" s="31">
        <v>50</v>
      </c>
    </row>
    <row r="379" spans="1:5" ht="12.75" customHeight="1">
      <c r="A379" s="2"/>
      <c r="B379" s="32">
        <v>41178</v>
      </c>
      <c r="C379" s="2" t="s">
        <v>289</v>
      </c>
      <c r="D379" s="2" t="s">
        <v>2280</v>
      </c>
      <c r="E379" s="30">
        <v>19.6</v>
      </c>
    </row>
    <row r="380" spans="1:5" ht="12.75" customHeight="1">
      <c r="A380" s="3"/>
      <c r="B380" s="33">
        <v>41178</v>
      </c>
      <c r="C380" s="3" t="s">
        <v>289</v>
      </c>
      <c r="D380" s="3" t="s">
        <v>2281</v>
      </c>
      <c r="E380" s="31">
        <v>16.8</v>
      </c>
    </row>
    <row r="381" spans="1:5" ht="12.75" customHeight="1">
      <c r="A381" s="2"/>
      <c r="B381" s="32">
        <v>41178</v>
      </c>
      <c r="C381" s="2" t="s">
        <v>289</v>
      </c>
      <c r="D381" s="2" t="s">
        <v>2282</v>
      </c>
      <c r="E381" s="30">
        <v>16.8</v>
      </c>
    </row>
    <row r="382" spans="1:5" ht="12.75" customHeight="1">
      <c r="A382" s="3"/>
      <c r="B382" s="33">
        <v>41178</v>
      </c>
      <c r="C382" s="3" t="s">
        <v>289</v>
      </c>
      <c r="D382" s="3" t="s">
        <v>2283</v>
      </c>
      <c r="E382" s="31">
        <v>18.2</v>
      </c>
    </row>
    <row r="383" spans="1:5" ht="12.75" customHeight="1">
      <c r="A383" s="2"/>
      <c r="B383" s="32">
        <v>41178</v>
      </c>
      <c r="C383" s="2" t="s">
        <v>289</v>
      </c>
      <c r="D383" s="2" t="s">
        <v>2284</v>
      </c>
      <c r="E383" s="30">
        <v>19.6</v>
      </c>
    </row>
    <row r="384" spans="1:5" ht="12.75" customHeight="1">
      <c r="A384" s="3"/>
      <c r="B384" s="33">
        <v>41178</v>
      </c>
      <c r="C384" s="3" t="s">
        <v>289</v>
      </c>
      <c r="D384" s="3" t="s">
        <v>2285</v>
      </c>
      <c r="E384" s="31">
        <v>128.99</v>
      </c>
    </row>
    <row r="385" spans="1:5" ht="12.75" customHeight="1">
      <c r="A385" s="2"/>
      <c r="B385" s="32">
        <v>41177</v>
      </c>
      <c r="C385" s="2" t="s">
        <v>289</v>
      </c>
      <c r="D385" s="2" t="s">
        <v>2286</v>
      </c>
      <c r="E385" s="30">
        <v>33.9</v>
      </c>
    </row>
    <row r="386" spans="1:5" ht="12.75" customHeight="1">
      <c r="A386" s="3"/>
      <c r="B386" s="33">
        <v>41177</v>
      </c>
      <c r="C386" s="3" t="s">
        <v>289</v>
      </c>
      <c r="D386" s="3" t="s">
        <v>1763</v>
      </c>
      <c r="E386" s="31">
        <v>100</v>
      </c>
    </row>
    <row r="387" spans="1:5" ht="12.75" customHeight="1">
      <c r="A387" s="2"/>
      <c r="B387" s="32">
        <v>41176</v>
      </c>
      <c r="C387" s="2" t="s">
        <v>289</v>
      </c>
      <c r="D387" s="2" t="s">
        <v>2110</v>
      </c>
      <c r="E387" s="30">
        <v>500</v>
      </c>
    </row>
    <row r="388" spans="1:5" ht="12.75" customHeight="1">
      <c r="A388" s="3"/>
      <c r="B388" s="33">
        <v>41176</v>
      </c>
      <c r="C388" s="3" t="s">
        <v>289</v>
      </c>
      <c r="D388" s="3" t="s">
        <v>2110</v>
      </c>
      <c r="E388" s="31">
        <v>1065</v>
      </c>
    </row>
    <row r="389" spans="1:5" ht="12.75" customHeight="1">
      <c r="A389" s="2"/>
      <c r="B389" s="32">
        <v>41173</v>
      </c>
      <c r="C389" s="2" t="s">
        <v>289</v>
      </c>
      <c r="D389" s="2" t="s">
        <v>2287</v>
      </c>
      <c r="E389" s="30">
        <v>2025</v>
      </c>
    </row>
    <row r="390" spans="1:5" ht="12.75" customHeight="1">
      <c r="A390" s="3"/>
      <c r="B390" s="33">
        <v>41173</v>
      </c>
      <c r="C390" s="3" t="s">
        <v>289</v>
      </c>
      <c r="D390" s="3" t="s">
        <v>598</v>
      </c>
      <c r="E390" s="31">
        <v>2150</v>
      </c>
    </row>
    <row r="391" spans="1:5" ht="12.75" customHeight="1">
      <c r="A391" s="2"/>
      <c r="B391" s="32">
        <v>41170</v>
      </c>
      <c r="C391" s="2" t="s">
        <v>289</v>
      </c>
      <c r="D391" s="2" t="s">
        <v>2288</v>
      </c>
      <c r="E391" s="30">
        <v>150</v>
      </c>
    </row>
    <row r="392" spans="1:5" ht="12.75" customHeight="1">
      <c r="A392" s="3"/>
      <c r="B392" s="33">
        <v>41165</v>
      </c>
      <c r="C392" s="3" t="s">
        <v>289</v>
      </c>
      <c r="D392" s="3" t="s">
        <v>1922</v>
      </c>
      <c r="E392" s="31">
        <v>25</v>
      </c>
    </row>
    <row r="393" spans="1:5" ht="12.75" customHeight="1">
      <c r="A393" s="2"/>
      <c r="B393" s="32">
        <v>41165</v>
      </c>
      <c r="C393" s="2" t="s">
        <v>289</v>
      </c>
      <c r="D393" s="2" t="s">
        <v>2246</v>
      </c>
      <c r="E393" s="30">
        <v>2000</v>
      </c>
    </row>
    <row r="394" spans="1:5" ht="12.75" customHeight="1">
      <c r="A394" s="3"/>
      <c r="B394" s="33">
        <v>41164</v>
      </c>
      <c r="C394" s="3" t="s">
        <v>289</v>
      </c>
      <c r="D394" s="3" t="s">
        <v>2247</v>
      </c>
      <c r="E394" s="31">
        <v>400</v>
      </c>
    </row>
    <row r="395" spans="1:5" ht="12.75" customHeight="1">
      <c r="A395" s="2"/>
      <c r="B395" s="32">
        <v>41164</v>
      </c>
      <c r="C395" s="2" t="s">
        <v>289</v>
      </c>
      <c r="D395" s="2" t="s">
        <v>2245</v>
      </c>
      <c r="E395" s="30">
        <v>330</v>
      </c>
    </row>
    <row r="396" spans="1:5" ht="12.75" customHeight="1">
      <c r="A396" s="3"/>
      <c r="B396" s="33">
        <v>41164</v>
      </c>
      <c r="C396" s="3" t="s">
        <v>289</v>
      </c>
      <c r="D396" s="3" t="s">
        <v>2245</v>
      </c>
      <c r="E396" s="31">
        <v>100</v>
      </c>
    </row>
    <row r="397" spans="1:5" ht="12.75" customHeight="1">
      <c r="A397" s="2"/>
      <c r="B397" s="32">
        <v>41164</v>
      </c>
      <c r="C397" s="2" t="s">
        <v>289</v>
      </c>
      <c r="D397" s="2" t="s">
        <v>2245</v>
      </c>
      <c r="E397" s="30">
        <v>220</v>
      </c>
    </row>
    <row r="398" spans="1:5" ht="12.75" customHeight="1">
      <c r="A398" s="3"/>
      <c r="B398" s="33">
        <v>41163</v>
      </c>
      <c r="C398" s="3" t="s">
        <v>289</v>
      </c>
      <c r="D398" s="3" t="s">
        <v>2244</v>
      </c>
      <c r="E398" s="31">
        <v>90</v>
      </c>
    </row>
    <row r="399" spans="1:5" ht="12.75" customHeight="1">
      <c r="A399" s="2"/>
      <c r="B399" s="32">
        <v>41157</v>
      </c>
      <c r="C399" s="2" t="s">
        <v>289</v>
      </c>
      <c r="D399" s="2" t="s">
        <v>2224</v>
      </c>
      <c r="E399" s="30">
        <v>800</v>
      </c>
    </row>
    <row r="400" spans="1:5" ht="12.75" customHeight="1">
      <c r="A400" s="3"/>
      <c r="B400" s="33">
        <v>41156</v>
      </c>
      <c r="C400" s="3" t="s">
        <v>289</v>
      </c>
      <c r="D400" s="3" t="s">
        <v>2243</v>
      </c>
      <c r="E400" s="31">
        <v>450</v>
      </c>
    </row>
    <row r="401" spans="1:5" ht="12.75" customHeight="1">
      <c r="A401" s="2"/>
      <c r="B401" s="32">
        <v>41155</v>
      </c>
      <c r="C401" s="2" t="s">
        <v>289</v>
      </c>
      <c r="D401" s="2" t="s">
        <v>1831</v>
      </c>
      <c r="E401" s="30">
        <v>148.99094378</v>
      </c>
    </row>
    <row r="402" spans="1:5" ht="12.75" customHeight="1">
      <c r="A402" s="3"/>
      <c r="B402" s="33">
        <v>41152</v>
      </c>
      <c r="C402" s="3" t="s">
        <v>289</v>
      </c>
      <c r="D402" s="3" t="s">
        <v>563</v>
      </c>
      <c r="E402" s="31">
        <v>300</v>
      </c>
    </row>
    <row r="403" spans="1:5" ht="12.75" customHeight="1">
      <c r="A403" s="2"/>
      <c r="B403" s="32">
        <v>41152</v>
      </c>
      <c r="C403" s="2" t="s">
        <v>289</v>
      </c>
      <c r="D403" s="2" t="s">
        <v>1723</v>
      </c>
      <c r="E403" s="30">
        <v>100</v>
      </c>
    </row>
    <row r="404" spans="1:5" ht="12.75" customHeight="1">
      <c r="A404" s="3"/>
      <c r="B404" s="33">
        <v>41151</v>
      </c>
      <c r="C404" s="3" t="s">
        <v>289</v>
      </c>
      <c r="D404" s="3" t="s">
        <v>2241</v>
      </c>
      <c r="E404" s="31">
        <v>1819</v>
      </c>
    </row>
    <row r="405" spans="1:5" ht="12.75" customHeight="1">
      <c r="A405" s="2"/>
      <c r="B405" s="32">
        <v>41149</v>
      </c>
      <c r="C405" s="2" t="s">
        <v>289</v>
      </c>
      <c r="D405" s="2" t="s">
        <v>2249</v>
      </c>
      <c r="E405" s="30">
        <v>35.225</v>
      </c>
    </row>
    <row r="406" spans="1:5" ht="12.75" customHeight="1">
      <c r="A406" s="3"/>
      <c r="B406" s="33">
        <v>41148</v>
      </c>
      <c r="C406" s="3" t="s">
        <v>289</v>
      </c>
      <c r="D406" s="3" t="s">
        <v>2340</v>
      </c>
      <c r="E406" s="31">
        <v>148.5</v>
      </c>
    </row>
    <row r="407" spans="1:5" ht="12.75" customHeight="1">
      <c r="A407" s="2"/>
      <c r="B407" s="32">
        <v>41145</v>
      </c>
      <c r="C407" s="2" t="s">
        <v>289</v>
      </c>
      <c r="D407" s="2" t="s">
        <v>2341</v>
      </c>
      <c r="E407" s="30">
        <v>132.9</v>
      </c>
    </row>
    <row r="408" spans="1:5" ht="12.75" customHeight="1">
      <c r="A408" s="3"/>
      <c r="B408" s="33">
        <v>41145</v>
      </c>
      <c r="C408" s="3" t="s">
        <v>289</v>
      </c>
      <c r="D408" s="3" t="s">
        <v>2341</v>
      </c>
      <c r="E408" s="31">
        <v>240</v>
      </c>
    </row>
    <row r="409" spans="1:5" ht="12.75" customHeight="1">
      <c r="A409" s="2"/>
      <c r="B409" s="32">
        <v>41145</v>
      </c>
      <c r="C409" s="2" t="s">
        <v>289</v>
      </c>
      <c r="D409" s="2" t="s">
        <v>2290</v>
      </c>
      <c r="E409" s="30">
        <v>12.6</v>
      </c>
    </row>
    <row r="410" spans="1:5" ht="12.75" customHeight="1">
      <c r="A410" s="3"/>
      <c r="B410" s="33">
        <v>41141</v>
      </c>
      <c r="C410" s="3" t="s">
        <v>289</v>
      </c>
      <c r="D410" s="3" t="s">
        <v>1949</v>
      </c>
      <c r="E410" s="31">
        <v>25</v>
      </c>
    </row>
    <row r="411" spans="1:5" ht="12.75" customHeight="1">
      <c r="A411" s="2"/>
      <c r="B411" s="32">
        <v>41141</v>
      </c>
      <c r="C411" s="2" t="s">
        <v>289</v>
      </c>
      <c r="D411" s="2" t="s">
        <v>1949</v>
      </c>
      <c r="E411" s="30">
        <v>75</v>
      </c>
    </row>
    <row r="412" spans="1:5" ht="12.75" customHeight="1">
      <c r="A412" s="3"/>
      <c r="B412" s="33">
        <v>41138</v>
      </c>
      <c r="C412" s="3" t="s">
        <v>289</v>
      </c>
      <c r="D412" s="3" t="s">
        <v>1634</v>
      </c>
      <c r="E412" s="31">
        <v>82.2</v>
      </c>
    </row>
    <row r="413" spans="1:5" ht="12.75" customHeight="1">
      <c r="A413" s="2"/>
      <c r="B413" s="32">
        <v>41136</v>
      </c>
      <c r="C413" s="2" t="s">
        <v>289</v>
      </c>
      <c r="D413" s="2" t="s">
        <v>1960</v>
      </c>
      <c r="E413" s="30">
        <v>270</v>
      </c>
    </row>
    <row r="414" spans="1:5" ht="12.75" customHeight="1">
      <c r="A414" s="3"/>
      <c r="B414" s="33">
        <v>41134</v>
      </c>
      <c r="C414" s="3" t="s">
        <v>289</v>
      </c>
      <c r="D414" s="3" t="s">
        <v>2248</v>
      </c>
      <c r="E414" s="31">
        <v>750</v>
      </c>
    </row>
    <row r="415" spans="1:5" ht="12.75" customHeight="1">
      <c r="A415" s="2"/>
      <c r="B415" s="32">
        <v>41131</v>
      </c>
      <c r="C415" s="2" t="s">
        <v>289</v>
      </c>
      <c r="D415" s="2" t="s">
        <v>2210</v>
      </c>
      <c r="E415" s="30">
        <v>600</v>
      </c>
    </row>
    <row r="416" spans="1:5" ht="12.75" customHeight="1">
      <c r="A416" s="3"/>
      <c r="B416" s="33">
        <v>41131</v>
      </c>
      <c r="C416" s="3" t="s">
        <v>289</v>
      </c>
      <c r="D416" s="3" t="s">
        <v>2291</v>
      </c>
      <c r="E416" s="31">
        <v>400</v>
      </c>
    </row>
    <row r="417" spans="1:5" ht="12.75" customHeight="1">
      <c r="A417" s="2"/>
      <c r="B417" s="32">
        <v>41130</v>
      </c>
      <c r="C417" s="2" t="s">
        <v>289</v>
      </c>
      <c r="D417" s="2" t="s">
        <v>2292</v>
      </c>
      <c r="E417" s="30">
        <v>30</v>
      </c>
    </row>
    <row r="418" spans="1:5" ht="12.75" customHeight="1">
      <c r="A418" s="3"/>
      <c r="B418" s="33">
        <v>41128</v>
      </c>
      <c r="C418" s="3" t="s">
        <v>289</v>
      </c>
      <c r="D418" s="3" t="s">
        <v>1890</v>
      </c>
      <c r="E418" s="31">
        <v>200</v>
      </c>
    </row>
    <row r="419" spans="1:5" ht="12.75" customHeight="1">
      <c r="A419" s="2"/>
      <c r="B419" s="32">
        <v>41127</v>
      </c>
      <c r="C419" s="2" t="s">
        <v>289</v>
      </c>
      <c r="D419" s="2" t="s">
        <v>2250</v>
      </c>
      <c r="E419" s="30">
        <v>110</v>
      </c>
    </row>
    <row r="420" spans="1:5" ht="12.75" customHeight="1">
      <c r="A420" s="3"/>
      <c r="B420" s="33">
        <v>41124</v>
      </c>
      <c r="C420" s="3" t="s">
        <v>289</v>
      </c>
      <c r="D420" s="3" t="s">
        <v>2211</v>
      </c>
      <c r="E420" s="31">
        <v>157</v>
      </c>
    </row>
    <row r="421" spans="1:5" ht="12.75" customHeight="1">
      <c r="A421" s="2"/>
      <c r="B421" s="32">
        <v>41121</v>
      </c>
      <c r="C421" s="2" t="s">
        <v>289</v>
      </c>
      <c r="D421" s="2" t="s">
        <v>2212</v>
      </c>
      <c r="E421" s="30">
        <v>250</v>
      </c>
    </row>
    <row r="422" spans="1:5" ht="12.75" customHeight="1">
      <c r="A422" s="3"/>
      <c r="B422" s="33">
        <v>41113</v>
      </c>
      <c r="C422" s="3" t="s">
        <v>289</v>
      </c>
      <c r="D422" s="3" t="s">
        <v>2204</v>
      </c>
      <c r="E422" s="31">
        <v>300</v>
      </c>
    </row>
    <row r="423" spans="1:5" ht="12.75" customHeight="1">
      <c r="A423" s="2"/>
      <c r="B423" s="32">
        <v>41110</v>
      </c>
      <c r="C423" s="2" t="s">
        <v>289</v>
      </c>
      <c r="D423" s="2" t="s">
        <v>2184</v>
      </c>
      <c r="E423" s="30">
        <v>100</v>
      </c>
    </row>
    <row r="424" spans="1:5" ht="12.75" customHeight="1">
      <c r="A424" s="3"/>
      <c r="B424" s="33">
        <v>41109</v>
      </c>
      <c r="C424" s="3" t="s">
        <v>289</v>
      </c>
      <c r="D424" s="3" t="s">
        <v>2209</v>
      </c>
      <c r="E424" s="31">
        <v>400</v>
      </c>
    </row>
    <row r="425" spans="1:5" ht="12.75" customHeight="1">
      <c r="A425" s="2"/>
      <c r="B425" s="32">
        <v>41109</v>
      </c>
      <c r="C425" s="2" t="s">
        <v>289</v>
      </c>
      <c r="D425" s="2" t="s">
        <v>2185</v>
      </c>
      <c r="E425" s="30">
        <v>90</v>
      </c>
    </row>
    <row r="426" spans="1:5" ht="12.75" customHeight="1">
      <c r="A426" s="3"/>
      <c r="B426" s="33">
        <v>41108</v>
      </c>
      <c r="C426" s="3" t="s">
        <v>289</v>
      </c>
      <c r="D426" s="3" t="s">
        <v>625</v>
      </c>
      <c r="E426" s="31">
        <v>300</v>
      </c>
    </row>
    <row r="427" spans="1:5" ht="12.75" customHeight="1">
      <c r="A427" s="2"/>
      <c r="B427" s="32">
        <v>41106</v>
      </c>
      <c r="C427" s="2" t="s">
        <v>289</v>
      </c>
      <c r="D427" s="2" t="s">
        <v>2040</v>
      </c>
      <c r="E427" s="30">
        <v>350</v>
      </c>
    </row>
    <row r="428" spans="1:5" ht="12.75" customHeight="1">
      <c r="A428" s="3"/>
      <c r="B428" s="33">
        <v>41101</v>
      </c>
      <c r="C428" s="3" t="s">
        <v>289</v>
      </c>
      <c r="D428" s="3" t="s">
        <v>2186</v>
      </c>
      <c r="E428" s="31">
        <v>90</v>
      </c>
    </row>
    <row r="429" spans="1:5" ht="12.75" customHeight="1">
      <c r="A429" s="2"/>
      <c r="B429" s="32">
        <v>41100</v>
      </c>
      <c r="C429" s="2" t="s">
        <v>289</v>
      </c>
      <c r="D429" s="2" t="s">
        <v>593</v>
      </c>
      <c r="E429" s="30">
        <v>150</v>
      </c>
    </row>
    <row r="430" spans="1:5" ht="12.75" customHeight="1">
      <c r="A430" s="3"/>
      <c r="B430" s="33">
        <v>41095</v>
      </c>
      <c r="C430" s="3" t="s">
        <v>289</v>
      </c>
      <c r="D430" s="3" t="s">
        <v>605</v>
      </c>
      <c r="E430" s="31">
        <v>170</v>
      </c>
    </row>
    <row r="431" spans="1:5" ht="12.75" customHeight="1">
      <c r="A431" s="2"/>
      <c r="B431" s="32">
        <v>41094</v>
      </c>
      <c r="C431" s="2" t="s">
        <v>289</v>
      </c>
      <c r="D431" s="2" t="s">
        <v>390</v>
      </c>
      <c r="E431" s="30">
        <v>350</v>
      </c>
    </row>
    <row r="432" spans="1:5" ht="12.75" customHeight="1">
      <c r="A432" s="3"/>
      <c r="B432" s="33">
        <v>41094</v>
      </c>
      <c r="C432" s="3" t="s">
        <v>289</v>
      </c>
      <c r="D432" s="3" t="s">
        <v>848</v>
      </c>
      <c r="E432" s="31">
        <v>700</v>
      </c>
    </row>
    <row r="433" spans="1:5" ht="12.75" customHeight="1">
      <c r="A433" s="2"/>
      <c r="B433" s="32">
        <v>41092</v>
      </c>
      <c r="C433" s="2" t="s">
        <v>289</v>
      </c>
      <c r="D433" s="2" t="s">
        <v>2042</v>
      </c>
      <c r="E433" s="30">
        <v>80</v>
      </c>
    </row>
    <row r="434" spans="1:5" ht="12.75" customHeight="1">
      <c r="A434" s="3"/>
      <c r="B434" s="33">
        <v>41089</v>
      </c>
      <c r="C434" s="3" t="s">
        <v>289</v>
      </c>
      <c r="D434" s="3" t="s">
        <v>1814</v>
      </c>
      <c r="E434" s="31">
        <v>660</v>
      </c>
    </row>
    <row r="435" spans="1:5" ht="12.75" customHeight="1">
      <c r="A435" s="2"/>
      <c r="B435" s="32">
        <v>41089</v>
      </c>
      <c r="C435" s="2" t="s">
        <v>289</v>
      </c>
      <c r="D435" s="2" t="s">
        <v>2180</v>
      </c>
      <c r="E435" s="30">
        <v>215</v>
      </c>
    </row>
    <row r="436" spans="1:5" ht="12.75" customHeight="1">
      <c r="A436" s="3"/>
      <c r="B436" s="33">
        <v>41089</v>
      </c>
      <c r="C436" s="3" t="s">
        <v>289</v>
      </c>
      <c r="D436" s="3" t="s">
        <v>2181</v>
      </c>
      <c r="E436" s="31">
        <v>620</v>
      </c>
    </row>
    <row r="437" spans="1:5" ht="12.75" customHeight="1">
      <c r="A437" s="2"/>
      <c r="B437" s="32">
        <v>41089</v>
      </c>
      <c r="C437" s="2" t="s">
        <v>289</v>
      </c>
      <c r="D437" s="2" t="s">
        <v>2182</v>
      </c>
      <c r="E437" s="30">
        <v>850</v>
      </c>
    </row>
    <row r="438" spans="1:5" ht="12.75" customHeight="1">
      <c r="A438" s="3"/>
      <c r="B438" s="33">
        <v>41089</v>
      </c>
      <c r="C438" s="3" t="s">
        <v>289</v>
      </c>
      <c r="D438" s="3" t="s">
        <v>2183</v>
      </c>
      <c r="E438" s="31">
        <v>330</v>
      </c>
    </row>
    <row r="439" spans="1:5" ht="12.75" customHeight="1">
      <c r="A439" s="2"/>
      <c r="B439" s="32">
        <v>41089</v>
      </c>
      <c r="C439" s="2" t="s">
        <v>289</v>
      </c>
      <c r="D439" s="2" t="s">
        <v>573</v>
      </c>
      <c r="E439" s="30">
        <v>110</v>
      </c>
    </row>
    <row r="440" spans="1:5" ht="12.75" customHeight="1">
      <c r="A440" s="3"/>
      <c r="B440" s="33">
        <v>41089</v>
      </c>
      <c r="C440" s="3" t="s">
        <v>289</v>
      </c>
      <c r="D440" s="3" t="s">
        <v>375</v>
      </c>
      <c r="E440" s="31">
        <v>500</v>
      </c>
    </row>
    <row r="441" spans="1:5" ht="12.75" customHeight="1">
      <c r="A441" s="2"/>
      <c r="B441" s="32">
        <v>41089</v>
      </c>
      <c r="C441" s="2" t="s">
        <v>289</v>
      </c>
      <c r="D441" s="2" t="s">
        <v>2030</v>
      </c>
      <c r="E441" s="30">
        <v>200</v>
      </c>
    </row>
    <row r="442" spans="1:5" ht="12.75" customHeight="1">
      <c r="A442" s="3"/>
      <c r="B442" s="33">
        <v>41089</v>
      </c>
      <c r="C442" s="3" t="s">
        <v>289</v>
      </c>
      <c r="D442" s="3" t="s">
        <v>2145</v>
      </c>
      <c r="E442" s="31">
        <v>200</v>
      </c>
    </row>
    <row r="443" spans="1:5" ht="12.75" customHeight="1">
      <c r="A443" s="2"/>
      <c r="B443" s="32">
        <v>41089</v>
      </c>
      <c r="C443" s="2" t="s">
        <v>289</v>
      </c>
      <c r="D443" s="2" t="s">
        <v>2145</v>
      </c>
      <c r="E443" s="30">
        <v>200</v>
      </c>
    </row>
    <row r="444" spans="1:5" ht="12.75" customHeight="1">
      <c r="A444" s="3"/>
      <c r="B444" s="33">
        <v>41088</v>
      </c>
      <c r="C444" s="3" t="s">
        <v>289</v>
      </c>
      <c r="D444" s="3" t="s">
        <v>2189</v>
      </c>
      <c r="E444" s="31">
        <v>75</v>
      </c>
    </row>
    <row r="445" spans="1:5" ht="12.75" customHeight="1">
      <c r="A445" s="2"/>
      <c r="B445" s="32">
        <v>41088</v>
      </c>
      <c r="C445" s="2" t="s">
        <v>289</v>
      </c>
      <c r="D445" s="2" t="s">
        <v>1951</v>
      </c>
      <c r="E445" s="30">
        <v>200</v>
      </c>
    </row>
    <row r="446" spans="1:5" ht="12.75" customHeight="1">
      <c r="A446" s="3"/>
      <c r="B446" s="33">
        <v>41088</v>
      </c>
      <c r="C446" s="3" t="s">
        <v>289</v>
      </c>
      <c r="D446" s="3" t="s">
        <v>2179</v>
      </c>
      <c r="E446" s="31">
        <v>100</v>
      </c>
    </row>
    <row r="447" spans="1:5" ht="12.75" customHeight="1">
      <c r="A447" s="2"/>
      <c r="B447" s="32">
        <v>41088</v>
      </c>
      <c r="C447" s="2" t="s">
        <v>289</v>
      </c>
      <c r="D447" s="2" t="s">
        <v>2179</v>
      </c>
      <c r="E447" s="30">
        <v>300</v>
      </c>
    </row>
    <row r="448" spans="1:5" ht="12.75" customHeight="1">
      <c r="A448" s="3"/>
      <c r="B448" s="33">
        <v>41087</v>
      </c>
      <c r="C448" s="3" t="s">
        <v>289</v>
      </c>
      <c r="D448" s="3" t="s">
        <v>2146</v>
      </c>
      <c r="E448" s="31">
        <v>50</v>
      </c>
    </row>
    <row r="449" spans="1:5" ht="12.75" customHeight="1">
      <c r="A449" s="2"/>
      <c r="B449" s="32">
        <v>41080</v>
      </c>
      <c r="C449" s="2" t="s">
        <v>289</v>
      </c>
      <c r="D449" s="2" t="s">
        <v>575</v>
      </c>
      <c r="E449" s="30">
        <v>40</v>
      </c>
    </row>
    <row r="450" spans="1:5" ht="12.75" customHeight="1">
      <c r="A450" s="3"/>
      <c r="B450" s="33">
        <v>41080</v>
      </c>
      <c r="C450" s="3" t="s">
        <v>289</v>
      </c>
      <c r="D450" s="3" t="s">
        <v>205</v>
      </c>
      <c r="E450" s="31">
        <v>450</v>
      </c>
    </row>
    <row r="451" spans="1:5" ht="12.75" customHeight="1">
      <c r="A451" s="2"/>
      <c r="B451" s="32">
        <v>41079</v>
      </c>
      <c r="C451" s="2" t="s">
        <v>289</v>
      </c>
      <c r="D451" s="2" t="s">
        <v>2147</v>
      </c>
      <c r="E451" s="30">
        <v>600</v>
      </c>
    </row>
    <row r="452" spans="1:5" ht="12.75" customHeight="1">
      <c r="A452" s="3"/>
      <c r="B452" s="33">
        <v>41078</v>
      </c>
      <c r="C452" s="3" t="s">
        <v>289</v>
      </c>
      <c r="D452" s="3" t="s">
        <v>2148</v>
      </c>
      <c r="E452" s="31">
        <v>80</v>
      </c>
    </row>
    <row r="453" spans="1:5" ht="12.75" customHeight="1">
      <c r="A453" s="2"/>
      <c r="B453" s="32">
        <v>41078</v>
      </c>
      <c r="C453" s="2" t="s">
        <v>289</v>
      </c>
      <c r="D453" s="2" t="s">
        <v>2149</v>
      </c>
      <c r="E453" s="30">
        <v>200</v>
      </c>
    </row>
    <row r="454" spans="1:5" ht="12.75" customHeight="1">
      <c r="A454" s="3"/>
      <c r="B454" s="33">
        <v>41078</v>
      </c>
      <c r="C454" s="3" t="s">
        <v>289</v>
      </c>
      <c r="D454" s="3" t="s">
        <v>2150</v>
      </c>
      <c r="E454" s="31">
        <v>101.38</v>
      </c>
    </row>
    <row r="455" spans="1:5" ht="12.75" customHeight="1">
      <c r="A455" s="2"/>
      <c r="B455" s="32">
        <v>41078</v>
      </c>
      <c r="C455" s="2" t="s">
        <v>289</v>
      </c>
      <c r="D455" s="2" t="s">
        <v>2150</v>
      </c>
      <c r="E455" s="30">
        <v>178.62</v>
      </c>
    </row>
    <row r="456" spans="1:5" ht="12.75" customHeight="1">
      <c r="A456" s="3"/>
      <c r="B456" s="33">
        <v>41075</v>
      </c>
      <c r="C456" s="3" t="s">
        <v>289</v>
      </c>
      <c r="D456" s="3" t="s">
        <v>2151</v>
      </c>
      <c r="E456" s="31">
        <v>430</v>
      </c>
    </row>
    <row r="457" spans="1:5" ht="12.75" customHeight="1">
      <c r="A457" s="2"/>
      <c r="B457" s="32">
        <v>41075</v>
      </c>
      <c r="C457" s="2" t="s">
        <v>289</v>
      </c>
      <c r="D457" s="2" t="s">
        <v>779</v>
      </c>
      <c r="E457" s="30">
        <v>82.94</v>
      </c>
    </row>
    <row r="458" spans="1:5" ht="12.75" customHeight="1">
      <c r="A458" s="3"/>
      <c r="B458" s="33">
        <v>41075</v>
      </c>
      <c r="C458" s="3" t="s">
        <v>289</v>
      </c>
      <c r="D458" s="3" t="s">
        <v>779</v>
      </c>
      <c r="E458" s="31">
        <v>78.45</v>
      </c>
    </row>
    <row r="459" spans="1:5" ht="12.75" customHeight="1">
      <c r="A459" s="2"/>
      <c r="B459" s="32">
        <v>41075</v>
      </c>
      <c r="C459" s="2" t="s">
        <v>289</v>
      </c>
      <c r="D459" s="2" t="s">
        <v>779</v>
      </c>
      <c r="E459" s="30">
        <v>478.06</v>
      </c>
    </row>
    <row r="460" spans="1:5" ht="12.75" customHeight="1">
      <c r="A460" s="3"/>
      <c r="B460" s="33">
        <v>41074</v>
      </c>
      <c r="C460" s="3" t="s">
        <v>289</v>
      </c>
      <c r="D460" s="3" t="s">
        <v>2238</v>
      </c>
      <c r="E460" s="31">
        <v>195</v>
      </c>
    </row>
    <row r="461" spans="1:5" ht="12.75" customHeight="1">
      <c r="A461" s="2"/>
      <c r="B461" s="32">
        <v>41074</v>
      </c>
      <c r="C461" s="2" t="s">
        <v>289</v>
      </c>
      <c r="D461" s="2" t="s">
        <v>1641</v>
      </c>
      <c r="E461" s="30">
        <v>300</v>
      </c>
    </row>
    <row r="462" spans="1:5" ht="12.75" customHeight="1">
      <c r="A462" s="3"/>
      <c r="B462" s="33">
        <v>41073</v>
      </c>
      <c r="C462" s="3" t="s">
        <v>289</v>
      </c>
      <c r="D462" s="3" t="s">
        <v>617</v>
      </c>
      <c r="E462" s="31">
        <v>300</v>
      </c>
    </row>
    <row r="463" spans="1:5" ht="12.75" customHeight="1">
      <c r="A463" s="2"/>
      <c r="B463" s="32">
        <v>41072</v>
      </c>
      <c r="C463" s="2" t="s">
        <v>289</v>
      </c>
      <c r="D463" s="2" t="s">
        <v>2178</v>
      </c>
      <c r="E463" s="30">
        <v>100</v>
      </c>
    </row>
    <row r="464" spans="1:5" ht="12.75" customHeight="1">
      <c r="A464" s="3"/>
      <c r="B464" s="33">
        <v>41071</v>
      </c>
      <c r="C464" s="3" t="s">
        <v>289</v>
      </c>
      <c r="D464" s="3" t="s">
        <v>2152</v>
      </c>
      <c r="E464" s="31">
        <v>45</v>
      </c>
    </row>
    <row r="465" spans="1:5" ht="12.75" customHeight="1">
      <c r="A465" s="2"/>
      <c r="B465" s="32">
        <v>41068</v>
      </c>
      <c r="C465" s="2" t="s">
        <v>289</v>
      </c>
      <c r="D465" s="2" t="s">
        <v>2153</v>
      </c>
      <c r="E465" s="30">
        <v>205</v>
      </c>
    </row>
    <row r="466" spans="1:5" ht="12.75" customHeight="1">
      <c r="A466" s="3"/>
      <c r="B466" s="33">
        <v>41061</v>
      </c>
      <c r="C466" s="3" t="s">
        <v>289</v>
      </c>
      <c r="D466" s="3" t="s">
        <v>2154</v>
      </c>
      <c r="E466" s="31">
        <v>280</v>
      </c>
    </row>
    <row r="467" spans="1:5" ht="12.75" customHeight="1">
      <c r="A467" s="2"/>
      <c r="B467" s="32">
        <v>41059</v>
      </c>
      <c r="C467" s="2" t="s">
        <v>289</v>
      </c>
      <c r="D467" s="2" t="s">
        <v>2155</v>
      </c>
      <c r="E467" s="30">
        <v>209</v>
      </c>
    </row>
    <row r="468" spans="1:5" ht="12.75" customHeight="1">
      <c r="A468" s="3"/>
      <c r="B468" s="33">
        <v>41053</v>
      </c>
      <c r="C468" s="3" t="s">
        <v>289</v>
      </c>
      <c r="D468" s="3" t="s">
        <v>2156</v>
      </c>
      <c r="E468" s="31">
        <v>35</v>
      </c>
    </row>
    <row r="469" spans="1:5" ht="12.75" customHeight="1">
      <c r="A469" s="2"/>
      <c r="B469" s="32">
        <v>41051</v>
      </c>
      <c r="C469" s="2" t="s">
        <v>289</v>
      </c>
      <c r="D469" s="2" t="s">
        <v>1962</v>
      </c>
      <c r="E469" s="30">
        <v>15</v>
      </c>
    </row>
    <row r="470" spans="1:5" ht="12.75" customHeight="1">
      <c r="A470" s="3"/>
      <c r="B470" s="33">
        <v>41049</v>
      </c>
      <c r="C470" s="3" t="s">
        <v>289</v>
      </c>
      <c r="D470" s="3" t="s">
        <v>2157</v>
      </c>
      <c r="E470" s="31">
        <v>47.2</v>
      </c>
    </row>
    <row r="471" spans="1:5" ht="12.75" customHeight="1">
      <c r="A471" s="2"/>
      <c r="B471" s="32">
        <v>41046</v>
      </c>
      <c r="C471" s="2" t="s">
        <v>289</v>
      </c>
      <c r="D471" s="2" t="s">
        <v>600</v>
      </c>
      <c r="E471" s="30">
        <v>900</v>
      </c>
    </row>
    <row r="472" spans="1:5" ht="12.75" customHeight="1">
      <c r="A472" s="3"/>
      <c r="B472" s="33">
        <v>41046</v>
      </c>
      <c r="C472" s="3" t="s">
        <v>289</v>
      </c>
      <c r="D472" s="3" t="s">
        <v>2124</v>
      </c>
      <c r="E472" s="31">
        <v>260</v>
      </c>
    </row>
    <row r="473" spans="1:5" ht="12.75" customHeight="1">
      <c r="A473" s="2"/>
      <c r="B473" s="32">
        <v>41044</v>
      </c>
      <c r="C473" s="2" t="s">
        <v>289</v>
      </c>
      <c r="D473" s="2" t="s">
        <v>1804</v>
      </c>
      <c r="E473" s="30">
        <v>200</v>
      </c>
    </row>
    <row r="474" spans="1:5" ht="12.75" customHeight="1">
      <c r="A474" s="3"/>
      <c r="B474" s="33">
        <v>41044</v>
      </c>
      <c r="C474" s="3" t="s">
        <v>289</v>
      </c>
      <c r="D474" s="3" t="s">
        <v>2125</v>
      </c>
      <c r="E474" s="31">
        <v>60</v>
      </c>
    </row>
    <row r="475" spans="1:5" ht="12.75" customHeight="1">
      <c r="A475" s="2"/>
      <c r="B475" s="32">
        <v>41037</v>
      </c>
      <c r="C475" s="2" t="s">
        <v>289</v>
      </c>
      <c r="D475" s="2" t="s">
        <v>2126</v>
      </c>
      <c r="E475" s="30">
        <v>50</v>
      </c>
    </row>
    <row r="476" spans="1:5" ht="12.75" customHeight="1">
      <c r="A476" s="3"/>
      <c r="B476" s="33">
        <v>41032</v>
      </c>
      <c r="C476" s="3" t="s">
        <v>289</v>
      </c>
      <c r="D476" s="3" t="s">
        <v>2458</v>
      </c>
      <c r="E476" s="31">
        <v>95</v>
      </c>
    </row>
    <row r="477" spans="1:5" ht="12.75" customHeight="1">
      <c r="A477" s="2"/>
      <c r="B477" s="32">
        <v>41032</v>
      </c>
      <c r="C477" s="2" t="s">
        <v>289</v>
      </c>
      <c r="D477" s="2" t="s">
        <v>519</v>
      </c>
      <c r="E477" s="30">
        <v>1200</v>
      </c>
    </row>
    <row r="478" spans="1:5" ht="12.75" customHeight="1">
      <c r="A478" s="3"/>
      <c r="B478" s="33">
        <v>41029</v>
      </c>
      <c r="C478" s="3" t="s">
        <v>289</v>
      </c>
      <c r="D478" s="3" t="s">
        <v>170</v>
      </c>
      <c r="E478" s="31">
        <v>30</v>
      </c>
    </row>
    <row r="479" spans="1:5" ht="12.75" customHeight="1">
      <c r="A479" s="2"/>
      <c r="B479" s="32">
        <v>41029</v>
      </c>
      <c r="C479" s="2" t="s">
        <v>289</v>
      </c>
      <c r="D479" s="2" t="s">
        <v>2127</v>
      </c>
      <c r="E479" s="30">
        <v>100</v>
      </c>
    </row>
    <row r="480" spans="1:5" ht="12.75" customHeight="1">
      <c r="A480" s="3"/>
      <c r="B480" s="33">
        <v>41026</v>
      </c>
      <c r="C480" s="3" t="s">
        <v>289</v>
      </c>
      <c r="D480" s="3" t="s">
        <v>2128</v>
      </c>
      <c r="E480" s="31">
        <v>60</v>
      </c>
    </row>
    <row r="481" spans="1:5" ht="12.75" customHeight="1">
      <c r="A481" s="2"/>
      <c r="B481" s="32">
        <v>41024</v>
      </c>
      <c r="C481" s="2" t="s">
        <v>289</v>
      </c>
      <c r="D481" s="2" t="s">
        <v>2129</v>
      </c>
      <c r="E481" s="30">
        <v>50</v>
      </c>
    </row>
    <row r="482" spans="1:5" ht="12.75" customHeight="1">
      <c r="A482" s="3"/>
      <c r="B482" s="33">
        <v>41023</v>
      </c>
      <c r="C482" s="3" t="s">
        <v>289</v>
      </c>
      <c r="D482" s="3" t="s">
        <v>2130</v>
      </c>
      <c r="E482" s="31">
        <v>120</v>
      </c>
    </row>
    <row r="483" spans="1:5" ht="12.75" customHeight="1">
      <c r="A483" s="2"/>
      <c r="B483" s="32">
        <v>41023</v>
      </c>
      <c r="C483" s="2" t="s">
        <v>289</v>
      </c>
      <c r="D483" s="2" t="s">
        <v>2131</v>
      </c>
      <c r="E483" s="30">
        <v>100</v>
      </c>
    </row>
    <row r="484" spans="1:5" ht="12.75" customHeight="1">
      <c r="A484" s="3"/>
      <c r="B484" s="33">
        <v>41023</v>
      </c>
      <c r="C484" s="3" t="s">
        <v>289</v>
      </c>
      <c r="D484" s="3" t="s">
        <v>2293</v>
      </c>
      <c r="E484" s="31">
        <v>30</v>
      </c>
    </row>
    <row r="485" spans="1:5" ht="12.75" customHeight="1">
      <c r="A485" s="2"/>
      <c r="B485" s="32">
        <v>41022</v>
      </c>
      <c r="C485" s="2" t="s">
        <v>289</v>
      </c>
      <c r="D485" s="2" t="s">
        <v>2132</v>
      </c>
      <c r="E485" s="30">
        <v>120</v>
      </c>
    </row>
    <row r="486" spans="1:5" ht="12.75" customHeight="1">
      <c r="A486" s="3"/>
      <c r="B486" s="33">
        <v>41022</v>
      </c>
      <c r="C486" s="3" t="s">
        <v>289</v>
      </c>
      <c r="D486" s="3" t="s">
        <v>2133</v>
      </c>
      <c r="E486" s="31">
        <v>24.025</v>
      </c>
    </row>
    <row r="487" spans="1:5" ht="12.75" customHeight="1">
      <c r="A487" s="2"/>
      <c r="B487" s="32">
        <v>41022</v>
      </c>
      <c r="C487" s="2" t="s">
        <v>289</v>
      </c>
      <c r="D487" s="2" t="s">
        <v>2107</v>
      </c>
      <c r="E487" s="30">
        <v>500</v>
      </c>
    </row>
    <row r="488" spans="1:5" ht="12.75" customHeight="1">
      <c r="A488" s="3"/>
      <c r="B488" s="33">
        <v>41022</v>
      </c>
      <c r="C488" s="3" t="s">
        <v>289</v>
      </c>
      <c r="D488" s="3" t="s">
        <v>2107</v>
      </c>
      <c r="E488" s="31">
        <v>1000</v>
      </c>
    </row>
    <row r="489" spans="1:5" ht="12.75" customHeight="1">
      <c r="A489" s="2"/>
      <c r="B489" s="32">
        <v>41019</v>
      </c>
      <c r="C489" s="2" t="s">
        <v>289</v>
      </c>
      <c r="D489" s="2" t="s">
        <v>2134</v>
      </c>
      <c r="E489" s="30">
        <v>230</v>
      </c>
    </row>
    <row r="490" spans="1:5" ht="12.75" customHeight="1">
      <c r="A490" s="3"/>
      <c r="B490" s="33">
        <v>41017</v>
      </c>
      <c r="C490" s="3" t="s">
        <v>289</v>
      </c>
      <c r="D490" s="3" t="s">
        <v>110</v>
      </c>
      <c r="E490" s="31">
        <v>500</v>
      </c>
    </row>
    <row r="491" spans="1:5" ht="12.75" customHeight="1">
      <c r="A491" s="2"/>
      <c r="B491" s="32">
        <v>41017</v>
      </c>
      <c r="C491" s="2" t="s">
        <v>289</v>
      </c>
      <c r="D491" s="2" t="s">
        <v>110</v>
      </c>
      <c r="E491" s="30">
        <v>500</v>
      </c>
    </row>
    <row r="492" spans="1:5" ht="12.75" customHeight="1">
      <c r="A492" s="3"/>
      <c r="B492" s="33">
        <v>41017</v>
      </c>
      <c r="C492" s="3" t="s">
        <v>289</v>
      </c>
      <c r="D492" s="3" t="s">
        <v>110</v>
      </c>
      <c r="E492" s="31">
        <v>500</v>
      </c>
    </row>
    <row r="493" spans="1:5" ht="12.75" customHeight="1">
      <c r="A493" s="2"/>
      <c r="B493" s="32">
        <v>41011</v>
      </c>
      <c r="C493" s="2" t="s">
        <v>289</v>
      </c>
      <c r="D493" s="2" t="s">
        <v>2106</v>
      </c>
      <c r="E493" s="30">
        <v>60</v>
      </c>
    </row>
    <row r="494" spans="1:5" ht="12.75" customHeight="1">
      <c r="A494" s="3"/>
      <c r="B494" s="33">
        <v>41011</v>
      </c>
      <c r="C494" s="3" t="s">
        <v>289</v>
      </c>
      <c r="D494" s="3" t="s">
        <v>2105</v>
      </c>
      <c r="E494" s="31">
        <v>128.1</v>
      </c>
    </row>
    <row r="495" spans="1:5" ht="12.75" customHeight="1">
      <c r="A495" s="2"/>
      <c r="B495" s="32">
        <v>41008</v>
      </c>
      <c r="C495" s="2" t="s">
        <v>289</v>
      </c>
      <c r="D495" s="2" t="s">
        <v>2294</v>
      </c>
      <c r="E495" s="30">
        <v>40</v>
      </c>
    </row>
    <row r="496" spans="1:5" ht="12.75" customHeight="1">
      <c r="A496" s="3"/>
      <c r="B496" s="33">
        <v>41004</v>
      </c>
      <c r="C496" s="3" t="s">
        <v>289</v>
      </c>
      <c r="D496" s="3" t="s">
        <v>1703</v>
      </c>
      <c r="E496" s="31">
        <v>500</v>
      </c>
    </row>
    <row r="497" spans="1:5" ht="12.75" customHeight="1">
      <c r="A497" s="2"/>
      <c r="B497" s="32">
        <v>40998</v>
      </c>
      <c r="C497" s="2" t="s">
        <v>289</v>
      </c>
      <c r="D497" s="2" t="s">
        <v>593</v>
      </c>
      <c r="E497" s="30">
        <v>200</v>
      </c>
    </row>
    <row r="498" spans="1:5" ht="12.75" customHeight="1">
      <c r="A498" s="3"/>
      <c r="B498" s="33">
        <v>40998</v>
      </c>
      <c r="C498" s="3" t="s">
        <v>289</v>
      </c>
      <c r="D498" s="3" t="s">
        <v>1961</v>
      </c>
      <c r="E498" s="31">
        <v>331</v>
      </c>
    </row>
    <row r="499" spans="1:5" ht="12.75" customHeight="1">
      <c r="A499" s="2"/>
      <c r="B499" s="32">
        <v>40998</v>
      </c>
      <c r="C499" s="2" t="s">
        <v>289</v>
      </c>
      <c r="D499" s="2" t="s">
        <v>2103</v>
      </c>
      <c r="E499" s="30">
        <v>34</v>
      </c>
    </row>
    <row r="500" spans="1:5" ht="12.75" customHeight="1">
      <c r="A500" s="3"/>
      <c r="B500" s="33">
        <v>40998</v>
      </c>
      <c r="C500" s="3" t="s">
        <v>289</v>
      </c>
      <c r="D500" s="3" t="s">
        <v>2103</v>
      </c>
      <c r="E500" s="31">
        <v>34</v>
      </c>
    </row>
    <row r="501" spans="1:5" ht="12.75" customHeight="1">
      <c r="A501" s="2"/>
      <c r="B501" s="32">
        <v>40998</v>
      </c>
      <c r="C501" s="2" t="s">
        <v>289</v>
      </c>
      <c r="D501" s="2" t="s">
        <v>2104</v>
      </c>
      <c r="E501" s="30">
        <v>140</v>
      </c>
    </row>
    <row r="502" spans="1:5" ht="12.75" customHeight="1">
      <c r="A502" s="3"/>
      <c r="B502" s="33">
        <v>40996</v>
      </c>
      <c r="C502" s="3" t="s">
        <v>289</v>
      </c>
      <c r="D502" s="3" t="s">
        <v>2043</v>
      </c>
      <c r="E502" s="31">
        <v>600</v>
      </c>
    </row>
    <row r="503" spans="1:5" ht="12.75" customHeight="1">
      <c r="A503" s="2"/>
      <c r="B503" s="32">
        <v>40995</v>
      </c>
      <c r="C503" s="2" t="s">
        <v>289</v>
      </c>
      <c r="D503" s="2" t="s">
        <v>555</v>
      </c>
      <c r="E503" s="30">
        <v>15</v>
      </c>
    </row>
    <row r="504" spans="1:5" ht="12.75" customHeight="1">
      <c r="A504" s="3"/>
      <c r="B504" s="33">
        <v>40991</v>
      </c>
      <c r="C504" s="3" t="s">
        <v>289</v>
      </c>
      <c r="D504" s="3" t="s">
        <v>2102</v>
      </c>
      <c r="E504" s="31">
        <v>350</v>
      </c>
    </row>
    <row r="505" spans="1:5" ht="12.75" customHeight="1">
      <c r="A505" s="2"/>
      <c r="B505" s="32">
        <v>40989</v>
      </c>
      <c r="C505" s="2" t="s">
        <v>289</v>
      </c>
      <c r="D505" s="2" t="s">
        <v>2101</v>
      </c>
      <c r="E505" s="30">
        <v>160</v>
      </c>
    </row>
    <row r="506" spans="1:5" ht="12.75" customHeight="1">
      <c r="A506" s="3"/>
      <c r="B506" s="33">
        <v>40988</v>
      </c>
      <c r="C506" s="3" t="s">
        <v>289</v>
      </c>
      <c r="D506" s="3" t="s">
        <v>2067</v>
      </c>
      <c r="E506" s="31">
        <v>154.5</v>
      </c>
    </row>
    <row r="507" spans="1:5" ht="12.75" customHeight="1">
      <c r="A507" s="2"/>
      <c r="B507" s="32">
        <v>40984</v>
      </c>
      <c r="C507" s="2" t="s">
        <v>289</v>
      </c>
      <c r="D507" s="2" t="s">
        <v>2066</v>
      </c>
      <c r="E507" s="30">
        <v>800</v>
      </c>
    </row>
    <row r="508" spans="1:5" ht="12.75" customHeight="1">
      <c r="A508" s="3"/>
      <c r="B508" s="33">
        <v>40982</v>
      </c>
      <c r="C508" s="3" t="s">
        <v>289</v>
      </c>
      <c r="D508" s="3" t="s">
        <v>863</v>
      </c>
      <c r="E508" s="31">
        <v>100</v>
      </c>
    </row>
    <row r="509" spans="1:5" ht="12.75" customHeight="1">
      <c r="A509" s="2"/>
      <c r="B509" s="32">
        <v>40981</v>
      </c>
      <c r="C509" s="2" t="s">
        <v>289</v>
      </c>
      <c r="D509" s="2" t="s">
        <v>2295</v>
      </c>
      <c r="E509" s="30">
        <v>100</v>
      </c>
    </row>
    <row r="510" spans="1:5" ht="12.75" customHeight="1">
      <c r="A510" s="3"/>
      <c r="B510" s="33">
        <v>40981</v>
      </c>
      <c r="C510" s="3" t="s">
        <v>289</v>
      </c>
      <c r="D510" s="3" t="s">
        <v>2135</v>
      </c>
      <c r="E510" s="31">
        <v>600</v>
      </c>
    </row>
    <row r="511" spans="1:5" ht="12.75" customHeight="1">
      <c r="A511" s="2"/>
      <c r="B511" s="32">
        <v>40977</v>
      </c>
      <c r="C511" s="2" t="s">
        <v>289</v>
      </c>
      <c r="D511" s="2" t="s">
        <v>2065</v>
      </c>
      <c r="E511" s="30">
        <v>80</v>
      </c>
    </row>
    <row r="512" spans="1:5" ht="12.75" customHeight="1">
      <c r="A512" s="3"/>
      <c r="B512" s="33">
        <v>40975</v>
      </c>
      <c r="C512" s="3" t="s">
        <v>289</v>
      </c>
      <c r="D512" s="3" t="s">
        <v>2063</v>
      </c>
      <c r="E512" s="31">
        <v>95.5</v>
      </c>
    </row>
    <row r="513" spans="1:5" ht="12.75" customHeight="1">
      <c r="A513" s="2"/>
      <c r="B513" s="32">
        <v>40975</v>
      </c>
      <c r="C513" s="2" t="s">
        <v>289</v>
      </c>
      <c r="D513" s="2" t="s">
        <v>274</v>
      </c>
      <c r="E513" s="30">
        <v>100</v>
      </c>
    </row>
    <row r="514" spans="1:5" ht="12.75" customHeight="1">
      <c r="A514" s="3"/>
      <c r="B514" s="33">
        <v>40975</v>
      </c>
      <c r="C514" s="3" t="s">
        <v>289</v>
      </c>
      <c r="D514" s="3" t="s">
        <v>2064</v>
      </c>
      <c r="E514" s="31">
        <v>60</v>
      </c>
    </row>
    <row r="515" spans="1:5" ht="12.75" customHeight="1">
      <c r="A515" s="2"/>
      <c r="B515" s="32">
        <v>40973</v>
      </c>
      <c r="C515" s="2" t="s">
        <v>289</v>
      </c>
      <c r="D515" s="2" t="s">
        <v>1753</v>
      </c>
      <c r="E515" s="30">
        <v>150</v>
      </c>
    </row>
    <row r="516" spans="1:5" ht="12.75" customHeight="1">
      <c r="A516" s="3"/>
      <c r="B516" s="33">
        <v>40973</v>
      </c>
      <c r="C516" s="3" t="s">
        <v>289</v>
      </c>
      <c r="D516" s="3" t="s">
        <v>1753</v>
      </c>
      <c r="E516" s="31">
        <v>100</v>
      </c>
    </row>
    <row r="517" spans="1:5" ht="12.75" customHeight="1">
      <c r="A517" s="2"/>
      <c r="B517" s="32">
        <v>40968</v>
      </c>
      <c r="C517" s="2" t="s">
        <v>289</v>
      </c>
      <c r="D517" s="2" t="s">
        <v>645</v>
      </c>
      <c r="E517" s="30">
        <v>204.42</v>
      </c>
    </row>
    <row r="518" spans="1:5" ht="12.75" customHeight="1">
      <c r="A518" s="3"/>
      <c r="B518" s="33">
        <v>40968</v>
      </c>
      <c r="C518" s="3" t="s">
        <v>289</v>
      </c>
      <c r="D518" s="3" t="s">
        <v>2072</v>
      </c>
      <c r="E518" s="31">
        <v>94</v>
      </c>
    </row>
    <row r="519" spans="1:5" ht="12.75" customHeight="1">
      <c r="A519" s="2"/>
      <c r="B519" s="32">
        <v>40966</v>
      </c>
      <c r="C519" s="2" t="s">
        <v>289</v>
      </c>
      <c r="D519" s="2" t="s">
        <v>2071</v>
      </c>
      <c r="E519" s="30">
        <v>100</v>
      </c>
    </row>
    <row r="520" spans="1:5" ht="12.75" customHeight="1">
      <c r="A520" s="3"/>
      <c r="B520" s="33">
        <v>40956</v>
      </c>
      <c r="C520" s="3" t="s">
        <v>289</v>
      </c>
      <c r="D520" s="3" t="s">
        <v>2070</v>
      </c>
      <c r="E520" s="31">
        <v>100</v>
      </c>
    </row>
    <row r="521" spans="1:5" ht="12.75" customHeight="1">
      <c r="A521" s="2"/>
      <c r="B521" s="32">
        <v>40956</v>
      </c>
      <c r="C521" s="2" t="s">
        <v>289</v>
      </c>
      <c r="D521" s="2" t="s">
        <v>2032</v>
      </c>
      <c r="E521" s="30">
        <v>30</v>
      </c>
    </row>
    <row r="522" spans="1:5" ht="12.75" customHeight="1">
      <c r="A522" s="3"/>
      <c r="B522" s="33">
        <v>40955</v>
      </c>
      <c r="C522" s="3" t="s">
        <v>289</v>
      </c>
      <c r="D522" s="3" t="s">
        <v>2033</v>
      </c>
      <c r="E522" s="31">
        <v>400</v>
      </c>
    </row>
    <row r="523" spans="1:5" ht="12.75" customHeight="1">
      <c r="A523" s="2"/>
      <c r="B523" s="32">
        <v>40954</v>
      </c>
      <c r="C523" s="2" t="s">
        <v>289</v>
      </c>
      <c r="D523" s="2" t="s">
        <v>2160</v>
      </c>
      <c r="E523" s="30">
        <v>154</v>
      </c>
    </row>
    <row r="524" spans="1:5" ht="12.75" customHeight="1">
      <c r="A524" s="3"/>
      <c r="B524" s="33">
        <v>40954</v>
      </c>
      <c r="C524" s="3" t="s">
        <v>289</v>
      </c>
      <c r="D524" s="3" t="s">
        <v>61</v>
      </c>
      <c r="E524" s="31">
        <v>185</v>
      </c>
    </row>
    <row r="525" spans="1:5" ht="12.75" customHeight="1">
      <c r="A525" s="2"/>
      <c r="B525" s="32">
        <v>40954</v>
      </c>
      <c r="C525" s="2" t="s">
        <v>289</v>
      </c>
      <c r="D525" s="2" t="s">
        <v>2034</v>
      </c>
      <c r="E525" s="30">
        <v>200</v>
      </c>
    </row>
    <row r="526" spans="1:5" ht="12.75" customHeight="1">
      <c r="A526" s="3"/>
      <c r="B526" s="33">
        <v>40954</v>
      </c>
      <c r="C526" s="3" t="s">
        <v>289</v>
      </c>
      <c r="D526" s="3" t="s">
        <v>2034</v>
      </c>
      <c r="E526" s="31">
        <v>200</v>
      </c>
    </row>
    <row r="527" spans="1:5" ht="12.75" customHeight="1">
      <c r="A527" s="2"/>
      <c r="B527" s="32">
        <v>40954</v>
      </c>
      <c r="C527" s="2" t="s">
        <v>289</v>
      </c>
      <c r="D527" s="2" t="s">
        <v>622</v>
      </c>
      <c r="E527" s="30">
        <v>483.75</v>
      </c>
    </row>
    <row r="528" spans="1:5" ht="12.75" customHeight="1">
      <c r="A528" s="3"/>
      <c r="B528" s="33">
        <v>40954</v>
      </c>
      <c r="C528" s="3" t="s">
        <v>289</v>
      </c>
      <c r="D528" s="3" t="s">
        <v>622</v>
      </c>
      <c r="E528" s="31">
        <v>287.33</v>
      </c>
    </row>
    <row r="529" spans="1:5" ht="12.75" customHeight="1">
      <c r="A529" s="2"/>
      <c r="B529" s="32">
        <v>40954</v>
      </c>
      <c r="C529" s="2" t="s">
        <v>289</v>
      </c>
      <c r="D529" s="2" t="s">
        <v>2069</v>
      </c>
      <c r="E529" s="30">
        <v>204.5</v>
      </c>
    </row>
    <row r="530" spans="1:5" ht="12.75" customHeight="1">
      <c r="A530" s="3"/>
      <c r="B530" s="33">
        <v>40954</v>
      </c>
      <c r="C530" s="3" t="s">
        <v>289</v>
      </c>
      <c r="D530" s="3" t="s">
        <v>2069</v>
      </c>
      <c r="E530" s="31">
        <v>95.5</v>
      </c>
    </row>
    <row r="531" spans="1:5" ht="12.75" customHeight="1">
      <c r="A531" s="2"/>
      <c r="B531" s="32">
        <v>40953</v>
      </c>
      <c r="C531" s="2" t="s">
        <v>289</v>
      </c>
      <c r="D531" s="2" t="s">
        <v>1628</v>
      </c>
      <c r="E531" s="30">
        <v>250</v>
      </c>
    </row>
    <row r="532" spans="1:5" ht="12.75" customHeight="1">
      <c r="A532" s="3"/>
      <c r="B532" s="33">
        <v>40953</v>
      </c>
      <c r="C532" s="3" t="s">
        <v>289</v>
      </c>
      <c r="D532" s="3" t="s">
        <v>2035</v>
      </c>
      <c r="E532" s="31">
        <v>300</v>
      </c>
    </row>
    <row r="533" spans="1:5" ht="12.75" customHeight="1">
      <c r="A533" s="2"/>
      <c r="B533" s="32">
        <v>40953</v>
      </c>
      <c r="C533" s="2" t="s">
        <v>289</v>
      </c>
      <c r="D533" s="2" t="s">
        <v>2035</v>
      </c>
      <c r="E533" s="30">
        <v>150</v>
      </c>
    </row>
    <row r="534" spans="1:5" ht="12.75" customHeight="1">
      <c r="A534" s="3"/>
      <c r="B534" s="33">
        <v>40953</v>
      </c>
      <c r="C534" s="3" t="s">
        <v>289</v>
      </c>
      <c r="D534" s="3" t="s">
        <v>1890</v>
      </c>
      <c r="E534" s="31">
        <v>35</v>
      </c>
    </row>
    <row r="535" spans="1:5" ht="12.75" customHeight="1">
      <c r="A535" s="2"/>
      <c r="B535" s="32">
        <v>40953</v>
      </c>
      <c r="C535" s="2" t="s">
        <v>289</v>
      </c>
      <c r="D535" s="2" t="s">
        <v>1657</v>
      </c>
      <c r="E535" s="30">
        <v>300</v>
      </c>
    </row>
    <row r="536" spans="1:5" ht="12.75" customHeight="1">
      <c r="A536" s="3"/>
      <c r="B536" s="33">
        <v>40949</v>
      </c>
      <c r="C536" s="3" t="s">
        <v>289</v>
      </c>
      <c r="D536" s="3" t="s">
        <v>2177</v>
      </c>
      <c r="E536" s="31">
        <v>50</v>
      </c>
    </row>
    <row r="537" spans="1:5" ht="12.75" customHeight="1">
      <c r="A537" s="2"/>
      <c r="B537" s="32">
        <v>40947</v>
      </c>
      <c r="C537" s="2" t="s">
        <v>289</v>
      </c>
      <c r="D537" s="2" t="s">
        <v>2068</v>
      </c>
      <c r="E537" s="30">
        <v>500</v>
      </c>
    </row>
    <row r="538" spans="1:5" ht="12.75" customHeight="1">
      <c r="A538" s="3"/>
      <c r="B538" s="33">
        <v>40945</v>
      </c>
      <c r="C538" s="3" t="s">
        <v>289</v>
      </c>
      <c r="D538" s="3" t="s">
        <v>2159</v>
      </c>
      <c r="E538" s="31">
        <v>150</v>
      </c>
    </row>
    <row r="539" spans="1:5" ht="12.75" customHeight="1">
      <c r="A539" s="2"/>
      <c r="B539" s="32">
        <v>40940</v>
      </c>
      <c r="C539" s="2" t="s">
        <v>289</v>
      </c>
      <c r="D539" s="2" t="s">
        <v>561</v>
      </c>
      <c r="E539" s="30">
        <v>150</v>
      </c>
    </row>
    <row r="540" spans="1:5" ht="12.75" customHeight="1">
      <c r="A540" s="3"/>
      <c r="B540" s="33">
        <v>40939</v>
      </c>
      <c r="C540" s="3" t="s">
        <v>289</v>
      </c>
      <c r="D540" s="3" t="s">
        <v>1708</v>
      </c>
      <c r="E540" s="31">
        <v>300</v>
      </c>
    </row>
    <row r="541" spans="1:5" ht="12.75" customHeight="1">
      <c r="A541" s="2"/>
      <c r="B541" s="32">
        <v>40939</v>
      </c>
      <c r="C541" s="2" t="s">
        <v>289</v>
      </c>
      <c r="D541" s="2" t="s">
        <v>1708</v>
      </c>
      <c r="E541" s="30">
        <v>200</v>
      </c>
    </row>
    <row r="542" spans="1:5" ht="12.75" customHeight="1">
      <c r="A542" s="3"/>
      <c r="B542" s="33">
        <v>40934</v>
      </c>
      <c r="C542" s="3" t="s">
        <v>289</v>
      </c>
      <c r="D542" s="3" t="s">
        <v>2031</v>
      </c>
      <c r="E542" s="31">
        <v>120</v>
      </c>
    </row>
    <row r="543" spans="1:5" ht="12.75" customHeight="1">
      <c r="A543" s="2"/>
      <c r="B543" s="32">
        <v>40934</v>
      </c>
      <c r="C543" s="2" t="s">
        <v>289</v>
      </c>
      <c r="D543" s="2" t="s">
        <v>593</v>
      </c>
      <c r="E543" s="30">
        <v>450</v>
      </c>
    </row>
    <row r="544" spans="1:5" ht="12.75" customHeight="1">
      <c r="A544" s="3"/>
      <c r="B544" s="33">
        <v>40928</v>
      </c>
      <c r="C544" s="3" t="s">
        <v>289</v>
      </c>
      <c r="D544" s="3" t="s">
        <v>2339</v>
      </c>
      <c r="E544" s="31">
        <v>19.461</v>
      </c>
    </row>
    <row r="545" spans="1:5" ht="12.75" customHeight="1">
      <c r="A545" s="2"/>
      <c r="B545" s="32">
        <v>40928</v>
      </c>
      <c r="C545" s="2" t="s">
        <v>289</v>
      </c>
      <c r="D545" s="2" t="s">
        <v>2339</v>
      </c>
      <c r="E545" s="30">
        <v>139.04</v>
      </c>
    </row>
    <row r="546" spans="1:5" ht="12.75" customHeight="1">
      <c r="A546" s="3"/>
      <c r="B546" s="33">
        <v>40928</v>
      </c>
      <c r="C546" s="3" t="s">
        <v>289</v>
      </c>
      <c r="D546" s="3" t="s">
        <v>1638</v>
      </c>
      <c r="E546" s="31">
        <v>500</v>
      </c>
    </row>
    <row r="547" spans="1:5" ht="12.75" customHeight="1">
      <c r="A547" s="2"/>
      <c r="B547" s="32">
        <v>40928</v>
      </c>
      <c r="C547" s="2" t="s">
        <v>289</v>
      </c>
      <c r="D547" s="2" t="s">
        <v>1638</v>
      </c>
      <c r="E547" s="30">
        <v>500</v>
      </c>
    </row>
    <row r="548" spans="1:5" ht="12.75" customHeight="1">
      <c r="A548" s="3"/>
      <c r="B548" s="33">
        <v>40926</v>
      </c>
      <c r="C548" s="3" t="s">
        <v>289</v>
      </c>
      <c r="D548" s="3" t="s">
        <v>1989</v>
      </c>
      <c r="E548" s="31">
        <v>400</v>
      </c>
    </row>
    <row r="549" spans="1:5" ht="12.75" customHeight="1">
      <c r="A549" s="2"/>
      <c r="B549" s="32">
        <v>40921</v>
      </c>
      <c r="C549" s="2" t="s">
        <v>289</v>
      </c>
      <c r="D549" s="2" t="s">
        <v>1988</v>
      </c>
      <c r="E549" s="30">
        <v>550</v>
      </c>
    </row>
    <row r="550" spans="1:5" ht="12.75" customHeight="1">
      <c r="A550" s="3"/>
      <c r="B550" s="33">
        <v>40919</v>
      </c>
      <c r="C550" s="3" t="s">
        <v>289</v>
      </c>
      <c r="D550" s="3" t="s">
        <v>2030</v>
      </c>
      <c r="E550" s="31">
        <v>150</v>
      </c>
    </row>
    <row r="551" spans="1:5" ht="12.75" customHeight="1">
      <c r="A551" s="2"/>
      <c r="B551" s="32">
        <v>40918</v>
      </c>
      <c r="C551" s="2" t="s">
        <v>289</v>
      </c>
      <c r="D551" s="2" t="s">
        <v>2480</v>
      </c>
      <c r="E551" s="30">
        <v>244.4</v>
      </c>
    </row>
    <row r="552" spans="1:5" ht="12.75" customHeight="1">
      <c r="A552" s="3"/>
      <c r="B552" s="33">
        <v>40918</v>
      </c>
      <c r="C552" s="3" t="s">
        <v>289</v>
      </c>
      <c r="D552" s="3" t="s">
        <v>395</v>
      </c>
      <c r="E552" s="31">
        <v>150</v>
      </c>
    </row>
    <row r="553" spans="1:5" ht="12.75" customHeight="1">
      <c r="A553" s="2"/>
      <c r="B553" s="32">
        <v>40918</v>
      </c>
      <c r="C553" s="2" t="s">
        <v>289</v>
      </c>
      <c r="D553" s="2" t="s">
        <v>2028</v>
      </c>
      <c r="E553" s="30">
        <v>250</v>
      </c>
    </row>
    <row r="554" spans="1:5" ht="12.75" customHeight="1">
      <c r="A554" s="3"/>
      <c r="B554" s="33">
        <v>40918</v>
      </c>
      <c r="C554" s="3" t="s">
        <v>289</v>
      </c>
      <c r="D554" s="3" t="s">
        <v>2029</v>
      </c>
      <c r="E554" s="31">
        <v>180</v>
      </c>
    </row>
    <row r="555" spans="1:5" ht="12.75" customHeight="1">
      <c r="A555" s="2"/>
      <c r="B555" s="32">
        <v>40917</v>
      </c>
      <c r="C555" s="2" t="s">
        <v>289</v>
      </c>
      <c r="D555" s="2" t="s">
        <v>565</v>
      </c>
      <c r="E555" s="30">
        <v>150</v>
      </c>
    </row>
    <row r="556" spans="1:5" ht="12.75" customHeight="1">
      <c r="A556" s="3"/>
      <c r="B556" s="33">
        <v>40914</v>
      </c>
      <c r="C556" s="3" t="s">
        <v>289</v>
      </c>
      <c r="D556" s="3" t="s">
        <v>315</v>
      </c>
      <c r="E556" s="31">
        <v>600</v>
      </c>
    </row>
    <row r="557" spans="1:5" ht="12.75" customHeight="1">
      <c r="A557" s="2"/>
      <c r="B557" s="32">
        <v>40911</v>
      </c>
      <c r="C557" s="2" t="s">
        <v>289</v>
      </c>
      <c r="D557" s="2" t="s">
        <v>2479</v>
      </c>
      <c r="E557" s="30">
        <v>158.94238842000001</v>
      </c>
    </row>
    <row r="558" spans="1:5" ht="12.75">
      <c r="A558" s="35"/>
      <c r="B558" s="35"/>
      <c r="C558" s="35"/>
      <c r="D558" s="35" t="s">
        <v>1987</v>
      </c>
      <c r="E558" s="34">
        <f>SUM(E287:E557)</f>
        <v>74530.85233219997</v>
      </c>
    </row>
    <row r="559" spans="1:5" ht="36" customHeight="1">
      <c r="A559" s="21"/>
      <c r="B559" s="22"/>
      <c r="C559" s="22"/>
      <c r="D559" s="22"/>
      <c r="E559" s="22"/>
    </row>
    <row r="560" spans="1:5" ht="24.75">
      <c r="A560" s="12" t="s">
        <v>3</v>
      </c>
      <c r="B560" s="10"/>
      <c r="C560" s="10"/>
      <c r="D560" s="11"/>
      <c r="E560" s="11"/>
    </row>
    <row r="561" spans="1:5" ht="36" customHeight="1">
      <c r="A561" s="1" t="s">
        <v>550</v>
      </c>
      <c r="B561" s="28" t="s">
        <v>551</v>
      </c>
      <c r="C561" s="28" t="s">
        <v>6</v>
      </c>
      <c r="D561" s="28" t="s">
        <v>7</v>
      </c>
      <c r="E561" s="28" t="s">
        <v>552</v>
      </c>
    </row>
    <row r="562" spans="1:5" ht="12.75" customHeight="1">
      <c r="A562" s="2"/>
      <c r="B562" s="32">
        <v>40906</v>
      </c>
      <c r="C562" s="2" t="s">
        <v>289</v>
      </c>
      <c r="D562" s="2" t="s">
        <v>2478</v>
      </c>
      <c r="E562" s="30">
        <v>29.52475</v>
      </c>
    </row>
    <row r="563" spans="1:5" ht="12.75" customHeight="1">
      <c r="A563" s="3"/>
      <c r="B563" s="33">
        <v>40906</v>
      </c>
      <c r="C563" s="3" t="s">
        <v>289</v>
      </c>
      <c r="D563" s="3" t="s">
        <v>2036</v>
      </c>
      <c r="E563" s="31">
        <v>92</v>
      </c>
    </row>
    <row r="564" spans="1:5" ht="12.75" customHeight="1">
      <c r="A564" s="2"/>
      <c r="B564" s="32">
        <v>40906</v>
      </c>
      <c r="C564" s="2" t="s">
        <v>289</v>
      </c>
      <c r="D564" s="2" t="s">
        <v>659</v>
      </c>
      <c r="E564" s="30">
        <v>150</v>
      </c>
    </row>
    <row r="565" spans="1:5" ht="12.75" customHeight="1">
      <c r="A565" s="3"/>
      <c r="B565" s="33">
        <v>40906</v>
      </c>
      <c r="C565" s="3" t="s">
        <v>289</v>
      </c>
      <c r="D565" s="3" t="s">
        <v>1724</v>
      </c>
      <c r="E565" s="31">
        <v>425</v>
      </c>
    </row>
    <row r="566" spans="1:5" ht="12.75" customHeight="1">
      <c r="A566" s="2"/>
      <c r="B566" s="32">
        <v>40906</v>
      </c>
      <c r="C566" s="2" t="s">
        <v>289</v>
      </c>
      <c r="D566" s="2" t="s">
        <v>519</v>
      </c>
      <c r="E566" s="30">
        <v>800</v>
      </c>
    </row>
    <row r="567" spans="1:5" ht="12.75" customHeight="1">
      <c r="A567" s="3"/>
      <c r="B567" s="33">
        <v>40906</v>
      </c>
      <c r="C567" s="3" t="s">
        <v>289</v>
      </c>
      <c r="D567" s="3" t="s">
        <v>2010</v>
      </c>
      <c r="E567" s="31">
        <v>650</v>
      </c>
    </row>
    <row r="568" spans="1:5" ht="12.75" customHeight="1">
      <c r="A568" s="2"/>
      <c r="B568" s="32">
        <v>40905</v>
      </c>
      <c r="C568" s="2" t="s">
        <v>289</v>
      </c>
      <c r="D568" s="2" t="s">
        <v>2175</v>
      </c>
      <c r="E568" s="30">
        <v>101.4</v>
      </c>
    </row>
    <row r="569" spans="1:5" ht="12.75" customHeight="1">
      <c r="A569" s="3"/>
      <c r="B569" s="33">
        <v>40905</v>
      </c>
      <c r="C569" s="3" t="s">
        <v>289</v>
      </c>
      <c r="D569" s="3" t="s">
        <v>2176</v>
      </c>
      <c r="E569" s="31">
        <v>68</v>
      </c>
    </row>
    <row r="570" spans="1:5" ht="12.75" customHeight="1">
      <c r="A570" s="2"/>
      <c r="B570" s="32">
        <v>40905</v>
      </c>
      <c r="C570" s="2" t="s">
        <v>289</v>
      </c>
      <c r="D570" s="2" t="s">
        <v>1690</v>
      </c>
      <c r="E570" s="30">
        <v>200</v>
      </c>
    </row>
    <row r="571" spans="1:5" ht="12.75" customHeight="1">
      <c r="A571" s="3"/>
      <c r="B571" s="33">
        <v>40905</v>
      </c>
      <c r="C571" s="3" t="s">
        <v>289</v>
      </c>
      <c r="D571" s="3" t="s">
        <v>2009</v>
      </c>
      <c r="E571" s="31">
        <v>200</v>
      </c>
    </row>
    <row r="572" spans="1:5" ht="12.75" customHeight="1">
      <c r="A572" s="2"/>
      <c r="B572" s="32">
        <v>40904</v>
      </c>
      <c r="C572" s="2" t="s">
        <v>289</v>
      </c>
      <c r="D572" s="2" t="s">
        <v>2007</v>
      </c>
      <c r="E572" s="30">
        <v>100</v>
      </c>
    </row>
    <row r="573" spans="1:5" ht="12.75" customHeight="1">
      <c r="A573" s="3"/>
      <c r="B573" s="33">
        <v>40904</v>
      </c>
      <c r="C573" s="3" t="s">
        <v>289</v>
      </c>
      <c r="D573" s="3" t="s">
        <v>2008</v>
      </c>
      <c r="E573" s="31">
        <v>120</v>
      </c>
    </row>
    <row r="574" spans="1:5" ht="12.75" customHeight="1">
      <c r="A574" s="2"/>
      <c r="B574" s="32">
        <v>40904</v>
      </c>
      <c r="C574" s="2" t="s">
        <v>289</v>
      </c>
      <c r="D574" s="2" t="s">
        <v>1946</v>
      </c>
      <c r="E574" s="30">
        <v>389.886</v>
      </c>
    </row>
    <row r="575" spans="1:5" ht="12.75" customHeight="1">
      <c r="A575" s="3"/>
      <c r="B575" s="33">
        <v>40899</v>
      </c>
      <c r="C575" s="3" t="s">
        <v>289</v>
      </c>
      <c r="D575" s="3" t="s">
        <v>643</v>
      </c>
      <c r="E575" s="31">
        <v>300</v>
      </c>
    </row>
    <row r="576" spans="1:5" ht="12.75" customHeight="1">
      <c r="A576" s="2"/>
      <c r="B576" s="32">
        <v>40899</v>
      </c>
      <c r="C576" s="2" t="s">
        <v>289</v>
      </c>
      <c r="D576" s="2" t="s">
        <v>2011</v>
      </c>
      <c r="E576" s="30">
        <v>120</v>
      </c>
    </row>
    <row r="577" spans="1:5" ht="12.75" customHeight="1">
      <c r="A577" s="3"/>
      <c r="B577" s="33">
        <v>40898</v>
      </c>
      <c r="C577" s="3" t="s">
        <v>289</v>
      </c>
      <c r="D577" s="3" t="s">
        <v>67</v>
      </c>
      <c r="E577" s="31">
        <v>300</v>
      </c>
    </row>
    <row r="578" spans="1:5" ht="12.75" customHeight="1">
      <c r="A578" s="2"/>
      <c r="B578" s="32">
        <v>40898</v>
      </c>
      <c r="C578" s="2" t="s">
        <v>289</v>
      </c>
      <c r="D578" s="2" t="s">
        <v>67</v>
      </c>
      <c r="E578" s="30">
        <v>150</v>
      </c>
    </row>
    <row r="579" spans="1:5" ht="12.75" customHeight="1">
      <c r="A579" s="3"/>
      <c r="B579" s="33">
        <v>40898</v>
      </c>
      <c r="C579" s="3" t="s">
        <v>289</v>
      </c>
      <c r="D579" s="3" t="s">
        <v>1760</v>
      </c>
      <c r="E579" s="31">
        <v>350</v>
      </c>
    </row>
    <row r="580" spans="1:5" ht="12.75" customHeight="1">
      <c r="A580" s="2"/>
      <c r="B580" s="32">
        <v>40896</v>
      </c>
      <c r="C580" s="2" t="s">
        <v>289</v>
      </c>
      <c r="D580" s="2" t="s">
        <v>1947</v>
      </c>
      <c r="E580" s="30">
        <v>140</v>
      </c>
    </row>
    <row r="581" spans="1:5" ht="12.75" customHeight="1">
      <c r="A581" s="3"/>
      <c r="B581" s="33">
        <v>40896</v>
      </c>
      <c r="C581" s="3" t="s">
        <v>289</v>
      </c>
      <c r="D581" s="3" t="s">
        <v>2012</v>
      </c>
      <c r="E581" s="31">
        <v>27.326</v>
      </c>
    </row>
    <row r="582" spans="1:5" ht="12.75" customHeight="1">
      <c r="A582" s="2"/>
      <c r="B582" s="32">
        <v>40893</v>
      </c>
      <c r="C582" s="2" t="s">
        <v>289</v>
      </c>
      <c r="D582" s="2" t="s">
        <v>1827</v>
      </c>
      <c r="E582" s="30">
        <v>2350</v>
      </c>
    </row>
    <row r="583" spans="1:5" ht="12.75" customHeight="1">
      <c r="A583" s="3"/>
      <c r="B583" s="33">
        <v>40886</v>
      </c>
      <c r="C583" s="3" t="s">
        <v>289</v>
      </c>
      <c r="D583" s="3" t="s">
        <v>1948</v>
      </c>
      <c r="E583" s="31">
        <v>172</v>
      </c>
    </row>
    <row r="584" spans="1:5" ht="12.75" customHeight="1">
      <c r="A584" s="2"/>
      <c r="B584" s="32">
        <v>40879</v>
      </c>
      <c r="C584" s="2" t="s">
        <v>289</v>
      </c>
      <c r="D584" s="2" t="s">
        <v>25</v>
      </c>
      <c r="E584" s="30">
        <v>200</v>
      </c>
    </row>
    <row r="585" spans="1:5" ht="12.75" customHeight="1">
      <c r="A585" s="3"/>
      <c r="B585" s="33">
        <v>40877</v>
      </c>
      <c r="C585" s="3" t="s">
        <v>289</v>
      </c>
      <c r="D585" s="3" t="s">
        <v>1950</v>
      </c>
      <c r="E585" s="31">
        <v>350</v>
      </c>
    </row>
    <row r="586" spans="1:5" ht="12.75" customHeight="1">
      <c r="A586" s="2"/>
      <c r="B586" s="32">
        <v>40877</v>
      </c>
      <c r="C586" s="2" t="s">
        <v>289</v>
      </c>
      <c r="D586" s="2" t="s">
        <v>1949</v>
      </c>
      <c r="E586" s="30">
        <v>150</v>
      </c>
    </row>
    <row r="587" spans="1:5" ht="12.75" customHeight="1">
      <c r="A587" s="3"/>
      <c r="B587" s="33">
        <v>40876</v>
      </c>
      <c r="C587" s="3" t="s">
        <v>289</v>
      </c>
      <c r="D587" s="3" t="s">
        <v>1951</v>
      </c>
      <c r="E587" s="31">
        <v>150</v>
      </c>
    </row>
    <row r="588" spans="1:5" ht="12.75" customHeight="1">
      <c r="A588" s="2"/>
      <c r="B588" s="32">
        <v>40875</v>
      </c>
      <c r="C588" s="2" t="s">
        <v>289</v>
      </c>
      <c r="D588" s="2" t="s">
        <v>1809</v>
      </c>
      <c r="E588" s="30">
        <v>300</v>
      </c>
    </row>
    <row r="589" spans="1:5" ht="12.75" customHeight="1">
      <c r="A589" s="3"/>
      <c r="B589" s="33">
        <v>40872</v>
      </c>
      <c r="C589" s="3" t="s">
        <v>289</v>
      </c>
      <c r="D589" s="3" t="s">
        <v>1952</v>
      </c>
      <c r="E589" s="31">
        <v>20</v>
      </c>
    </row>
    <row r="590" spans="1:5" ht="12.75" customHeight="1">
      <c r="A590" s="2"/>
      <c r="B590" s="32">
        <v>40871</v>
      </c>
      <c r="C590" s="2" t="s">
        <v>289</v>
      </c>
      <c r="D590" s="2" t="s">
        <v>2142</v>
      </c>
      <c r="E590" s="30">
        <v>160</v>
      </c>
    </row>
    <row r="591" spans="1:5" ht="12.75" customHeight="1">
      <c r="A591" s="3"/>
      <c r="B591" s="33">
        <v>40869</v>
      </c>
      <c r="C591" s="3" t="s">
        <v>289</v>
      </c>
      <c r="D591" s="3" t="s">
        <v>1953</v>
      </c>
      <c r="E591" s="31">
        <v>70</v>
      </c>
    </row>
    <row r="592" spans="1:5" ht="12.75" customHeight="1">
      <c r="A592" s="2"/>
      <c r="B592" s="32">
        <v>40868</v>
      </c>
      <c r="C592" s="2" t="s">
        <v>289</v>
      </c>
      <c r="D592" s="2" t="s">
        <v>1799</v>
      </c>
      <c r="E592" s="30">
        <v>187.36</v>
      </c>
    </row>
    <row r="593" spans="1:5" ht="12.75" customHeight="1">
      <c r="A593" s="3"/>
      <c r="B593" s="33">
        <v>40868</v>
      </c>
      <c r="C593" s="3" t="s">
        <v>289</v>
      </c>
      <c r="D593" s="3" t="s">
        <v>1799</v>
      </c>
      <c r="E593" s="31">
        <v>212.64</v>
      </c>
    </row>
    <row r="594" spans="1:5" ht="12.75" customHeight="1">
      <c r="A594" s="2"/>
      <c r="B594" s="32">
        <v>40861</v>
      </c>
      <c r="C594" s="2" t="s">
        <v>289</v>
      </c>
      <c r="D594" s="2" t="s">
        <v>1919</v>
      </c>
      <c r="E594" s="30">
        <v>45</v>
      </c>
    </row>
    <row r="595" spans="1:5" ht="12.75" customHeight="1">
      <c r="A595" s="3"/>
      <c r="B595" s="33">
        <v>40861</v>
      </c>
      <c r="C595" s="3" t="s">
        <v>289</v>
      </c>
      <c r="D595" s="3" t="s">
        <v>1919</v>
      </c>
      <c r="E595" s="31">
        <v>45</v>
      </c>
    </row>
    <row r="596" spans="1:5" ht="12.75" customHeight="1">
      <c r="A596" s="2"/>
      <c r="B596" s="32">
        <v>40850</v>
      </c>
      <c r="C596" s="2" t="s">
        <v>289</v>
      </c>
      <c r="D596" s="2" t="s">
        <v>1770</v>
      </c>
      <c r="E596" s="30">
        <v>33</v>
      </c>
    </row>
    <row r="597" spans="1:5" ht="12.75" customHeight="1">
      <c r="A597" s="3"/>
      <c r="B597" s="33">
        <v>40850</v>
      </c>
      <c r="C597" s="3" t="s">
        <v>289</v>
      </c>
      <c r="D597" s="3" t="s">
        <v>1770</v>
      </c>
      <c r="E597" s="31">
        <v>33</v>
      </c>
    </row>
    <row r="598" spans="1:5" ht="12.75" customHeight="1">
      <c r="A598" s="2"/>
      <c r="B598" s="32">
        <v>40847</v>
      </c>
      <c r="C598" s="2" t="s">
        <v>289</v>
      </c>
      <c r="D598" s="2" t="s">
        <v>1954</v>
      </c>
      <c r="E598" s="30">
        <v>80</v>
      </c>
    </row>
    <row r="599" spans="1:5" ht="12.75" customHeight="1">
      <c r="A599" s="3"/>
      <c r="B599" s="33">
        <v>40844</v>
      </c>
      <c r="C599" s="3" t="s">
        <v>289</v>
      </c>
      <c r="D599" s="3" t="s">
        <v>1701</v>
      </c>
      <c r="E599" s="31">
        <v>100</v>
      </c>
    </row>
    <row r="600" spans="1:5" ht="12.75" customHeight="1">
      <c r="A600" s="2"/>
      <c r="B600" s="32">
        <v>40841</v>
      </c>
      <c r="C600" s="2" t="s">
        <v>289</v>
      </c>
      <c r="D600" s="2" t="s">
        <v>1918</v>
      </c>
      <c r="E600" s="30">
        <v>296</v>
      </c>
    </row>
    <row r="601" spans="1:5" ht="12.75" customHeight="1">
      <c r="A601" s="3"/>
      <c r="B601" s="33">
        <v>40841</v>
      </c>
      <c r="C601" s="3" t="s">
        <v>289</v>
      </c>
      <c r="D601" s="3" t="s">
        <v>1918</v>
      </c>
      <c r="E601" s="31">
        <v>104</v>
      </c>
    </row>
    <row r="602" spans="1:5" ht="12.75" customHeight="1">
      <c r="A602" s="2"/>
      <c r="B602" s="32">
        <v>40840</v>
      </c>
      <c r="C602" s="2" t="s">
        <v>289</v>
      </c>
      <c r="D602" s="2" t="s">
        <v>1917</v>
      </c>
      <c r="E602" s="30">
        <v>300</v>
      </c>
    </row>
    <row r="603" spans="1:5" ht="12.75" customHeight="1">
      <c r="A603" s="3"/>
      <c r="B603" s="33">
        <v>40840</v>
      </c>
      <c r="C603" s="3" t="s">
        <v>289</v>
      </c>
      <c r="D603" s="3" t="s">
        <v>1916</v>
      </c>
      <c r="E603" s="31">
        <v>50</v>
      </c>
    </row>
    <row r="604" spans="1:5" ht="12.75" customHeight="1">
      <c r="A604" s="2"/>
      <c r="B604" s="32">
        <v>40837</v>
      </c>
      <c r="C604" s="2" t="s">
        <v>289</v>
      </c>
      <c r="D604" s="2" t="s">
        <v>1883</v>
      </c>
      <c r="E604" s="30">
        <v>180</v>
      </c>
    </row>
    <row r="605" spans="1:5" ht="12.75" customHeight="1">
      <c r="A605" s="3"/>
      <c r="B605" s="33">
        <v>40836</v>
      </c>
      <c r="C605" s="3" t="s">
        <v>289</v>
      </c>
      <c r="D605" s="3" t="s">
        <v>1726</v>
      </c>
      <c r="E605" s="31">
        <v>100</v>
      </c>
    </row>
    <row r="606" spans="1:5" ht="12.75" customHeight="1">
      <c r="A606" s="2"/>
      <c r="B606" s="32">
        <v>40827</v>
      </c>
      <c r="C606" s="2" t="s">
        <v>289</v>
      </c>
      <c r="D606" s="2" t="s">
        <v>2143</v>
      </c>
      <c r="E606" s="30">
        <v>105.99783075</v>
      </c>
    </row>
    <row r="607" spans="1:5" ht="12.75" customHeight="1">
      <c r="A607" s="3"/>
      <c r="B607" s="33">
        <v>40827</v>
      </c>
      <c r="C607" s="3" t="s">
        <v>289</v>
      </c>
      <c r="D607" s="3" t="s">
        <v>1955</v>
      </c>
      <c r="E607" s="31">
        <v>100</v>
      </c>
    </row>
    <row r="608" spans="1:5" ht="12.75" customHeight="1">
      <c r="A608" s="2"/>
      <c r="B608" s="32">
        <v>40821</v>
      </c>
      <c r="C608" s="2" t="s">
        <v>289</v>
      </c>
      <c r="D608" s="2" t="s">
        <v>1920</v>
      </c>
      <c r="E608" s="30">
        <v>70</v>
      </c>
    </row>
    <row r="609" spans="1:5" ht="12.75" customHeight="1">
      <c r="A609" s="3"/>
      <c r="B609" s="33">
        <v>40821</v>
      </c>
      <c r="C609" s="3" t="s">
        <v>289</v>
      </c>
      <c r="D609" s="3" t="s">
        <v>1703</v>
      </c>
      <c r="E609" s="31">
        <v>500</v>
      </c>
    </row>
    <row r="610" spans="1:5" ht="12.75" customHeight="1">
      <c r="A610" s="2"/>
      <c r="B610" s="32">
        <v>40815</v>
      </c>
      <c r="C610" s="2" t="s">
        <v>289</v>
      </c>
      <c r="D610" s="2" t="s">
        <v>585</v>
      </c>
      <c r="E610" s="30">
        <v>35</v>
      </c>
    </row>
    <row r="611" spans="1:5" ht="12.75" customHeight="1">
      <c r="A611" s="3"/>
      <c r="B611" s="33">
        <v>40814</v>
      </c>
      <c r="C611" s="3" t="s">
        <v>289</v>
      </c>
      <c r="D611" s="3" t="s">
        <v>1884</v>
      </c>
      <c r="E611" s="31">
        <v>40</v>
      </c>
    </row>
    <row r="612" spans="1:5" ht="12.75" customHeight="1">
      <c r="A612" s="2"/>
      <c r="B612" s="32">
        <v>40813</v>
      </c>
      <c r="C612" s="2" t="s">
        <v>289</v>
      </c>
      <c r="D612" s="2" t="s">
        <v>534</v>
      </c>
      <c r="E612" s="30">
        <v>400</v>
      </c>
    </row>
    <row r="613" spans="1:5" ht="12.75" customHeight="1">
      <c r="A613" s="3"/>
      <c r="B613" s="33">
        <v>40813</v>
      </c>
      <c r="C613" s="3" t="s">
        <v>289</v>
      </c>
      <c r="D613" s="3" t="s">
        <v>631</v>
      </c>
      <c r="E613" s="31">
        <v>50</v>
      </c>
    </row>
    <row r="614" spans="1:5" ht="12.75" customHeight="1">
      <c r="A614" s="2"/>
      <c r="B614" s="32">
        <v>40808</v>
      </c>
      <c r="C614" s="2" t="s">
        <v>289</v>
      </c>
      <c r="D614" s="2" t="s">
        <v>1885</v>
      </c>
      <c r="E614" s="30">
        <v>382.2161</v>
      </c>
    </row>
    <row r="615" spans="1:5" ht="12.75" customHeight="1">
      <c r="A615" s="3"/>
      <c r="B615" s="33">
        <v>40807</v>
      </c>
      <c r="C615" s="3" t="s">
        <v>289</v>
      </c>
      <c r="D615" s="3" t="s">
        <v>1886</v>
      </c>
      <c r="E615" s="31">
        <v>75</v>
      </c>
    </row>
    <row r="616" spans="1:5" ht="12.75" customHeight="1">
      <c r="A616" s="2"/>
      <c r="B616" s="32">
        <v>40806</v>
      </c>
      <c r="C616" s="2" t="s">
        <v>289</v>
      </c>
      <c r="D616" s="2" t="s">
        <v>559</v>
      </c>
      <c r="E616" s="30">
        <v>130</v>
      </c>
    </row>
    <row r="617" spans="1:5" ht="12.75" customHeight="1">
      <c r="A617" s="3"/>
      <c r="B617" s="33">
        <v>40805</v>
      </c>
      <c r="C617" s="3" t="s">
        <v>289</v>
      </c>
      <c r="D617" s="3" t="s">
        <v>1887</v>
      </c>
      <c r="E617" s="31">
        <v>55</v>
      </c>
    </row>
    <row r="618" spans="1:5" ht="12.75" customHeight="1">
      <c r="A618" s="2"/>
      <c r="B618" s="32">
        <v>40802</v>
      </c>
      <c r="C618" s="2" t="s">
        <v>289</v>
      </c>
      <c r="D618" s="2" t="s">
        <v>901</v>
      </c>
      <c r="E618" s="30">
        <v>60</v>
      </c>
    </row>
    <row r="619" spans="1:5" ht="12.75" customHeight="1">
      <c r="A619" s="3"/>
      <c r="B619" s="33">
        <v>40801</v>
      </c>
      <c r="C619" s="3" t="s">
        <v>289</v>
      </c>
      <c r="D619" s="3" t="s">
        <v>2037</v>
      </c>
      <c r="E619" s="31">
        <v>242.4</v>
      </c>
    </row>
    <row r="620" spans="1:5" ht="12.75" customHeight="1">
      <c r="A620" s="2"/>
      <c r="B620" s="32">
        <v>40801</v>
      </c>
      <c r="C620" s="2" t="s">
        <v>289</v>
      </c>
      <c r="D620" s="2" t="s">
        <v>1731</v>
      </c>
      <c r="E620" s="30">
        <v>420</v>
      </c>
    </row>
    <row r="621" spans="1:5" ht="12.75" customHeight="1">
      <c r="A621" s="3"/>
      <c r="B621" s="33">
        <v>40800</v>
      </c>
      <c r="C621" s="3" t="s">
        <v>289</v>
      </c>
      <c r="D621" s="3" t="s">
        <v>1708</v>
      </c>
      <c r="E621" s="31">
        <v>500</v>
      </c>
    </row>
    <row r="622" spans="1:5" ht="12.75" customHeight="1">
      <c r="A622" s="2"/>
      <c r="B622" s="32">
        <v>40800</v>
      </c>
      <c r="C622" s="2" t="s">
        <v>289</v>
      </c>
      <c r="D622" s="2" t="s">
        <v>1888</v>
      </c>
      <c r="E622" s="30">
        <v>50</v>
      </c>
    </row>
    <row r="623" spans="1:5" ht="12.75" customHeight="1">
      <c r="A623" s="3"/>
      <c r="B623" s="33">
        <v>40799</v>
      </c>
      <c r="C623" s="3" t="s">
        <v>289</v>
      </c>
      <c r="D623" s="3" t="s">
        <v>1854</v>
      </c>
      <c r="E623" s="31">
        <v>15</v>
      </c>
    </row>
    <row r="624" spans="1:5" ht="12.75" customHeight="1">
      <c r="A624" s="2"/>
      <c r="B624" s="32">
        <v>40792</v>
      </c>
      <c r="C624" s="2" t="s">
        <v>289</v>
      </c>
      <c r="D624" s="2" t="s">
        <v>1889</v>
      </c>
      <c r="E624" s="30">
        <v>300</v>
      </c>
    </row>
    <row r="625" spans="1:5" ht="12.75" customHeight="1">
      <c r="A625" s="3"/>
      <c r="B625" s="33">
        <v>40787</v>
      </c>
      <c r="C625" s="3" t="s">
        <v>289</v>
      </c>
      <c r="D625" s="3" t="s">
        <v>1799</v>
      </c>
      <c r="E625" s="31">
        <v>100</v>
      </c>
    </row>
    <row r="626" spans="1:5" ht="12.75" customHeight="1">
      <c r="A626" s="2"/>
      <c r="B626" s="32">
        <v>40786</v>
      </c>
      <c r="C626" s="2" t="s">
        <v>289</v>
      </c>
      <c r="D626" s="2" t="s">
        <v>1855</v>
      </c>
      <c r="E626" s="30">
        <v>15</v>
      </c>
    </row>
    <row r="627" spans="1:5" ht="12.75" customHeight="1">
      <c r="A627" s="3"/>
      <c r="B627" s="33">
        <v>40779</v>
      </c>
      <c r="C627" s="3" t="s">
        <v>289</v>
      </c>
      <c r="D627" s="3" t="s">
        <v>274</v>
      </c>
      <c r="E627" s="31">
        <v>33.33</v>
      </c>
    </row>
    <row r="628" spans="1:5" ht="12.75" customHeight="1">
      <c r="A628" s="2"/>
      <c r="B628" s="32">
        <v>40779</v>
      </c>
      <c r="C628" s="2" t="s">
        <v>289</v>
      </c>
      <c r="D628" s="2" t="s">
        <v>274</v>
      </c>
      <c r="E628" s="30">
        <v>106.2</v>
      </c>
    </row>
    <row r="629" spans="1:5" ht="12.75" customHeight="1">
      <c r="A629" s="3"/>
      <c r="B629" s="33">
        <v>40779</v>
      </c>
      <c r="C629" s="3" t="s">
        <v>289</v>
      </c>
      <c r="D629" s="3" t="s">
        <v>274</v>
      </c>
      <c r="E629" s="31">
        <v>110.47</v>
      </c>
    </row>
    <row r="630" spans="1:5" ht="12.75" customHeight="1">
      <c r="A630" s="2"/>
      <c r="B630" s="32">
        <v>40778</v>
      </c>
      <c r="C630" s="2" t="s">
        <v>289</v>
      </c>
      <c r="D630" s="2" t="s">
        <v>1825</v>
      </c>
      <c r="E630" s="30">
        <v>1150</v>
      </c>
    </row>
    <row r="631" spans="1:5" ht="12.75" customHeight="1">
      <c r="A631" s="3"/>
      <c r="B631" s="33">
        <v>40771</v>
      </c>
      <c r="C631" s="3" t="s">
        <v>289</v>
      </c>
      <c r="D631" s="3" t="s">
        <v>569</v>
      </c>
      <c r="E631" s="31">
        <v>160</v>
      </c>
    </row>
    <row r="632" spans="1:5" ht="12.75" customHeight="1">
      <c r="A632" s="2"/>
      <c r="B632" s="32">
        <v>40770</v>
      </c>
      <c r="C632" s="2" t="s">
        <v>289</v>
      </c>
      <c r="D632" s="2" t="s">
        <v>1826</v>
      </c>
      <c r="E632" s="30">
        <v>120</v>
      </c>
    </row>
    <row r="633" spans="1:5" ht="12.75" customHeight="1">
      <c r="A633" s="3"/>
      <c r="B633" s="33">
        <v>40770</v>
      </c>
      <c r="C633" s="3" t="s">
        <v>289</v>
      </c>
      <c r="D633" s="3" t="s">
        <v>1826</v>
      </c>
      <c r="E633" s="31">
        <v>180</v>
      </c>
    </row>
    <row r="634" spans="1:5" ht="12.75" customHeight="1">
      <c r="A634" s="2"/>
      <c r="B634" s="32">
        <v>40765</v>
      </c>
      <c r="C634" s="2" t="s">
        <v>289</v>
      </c>
      <c r="D634" s="2" t="s">
        <v>1827</v>
      </c>
      <c r="E634" s="30">
        <v>1000</v>
      </c>
    </row>
    <row r="635" spans="1:5" ht="12.75" customHeight="1">
      <c r="A635" s="3"/>
      <c r="B635" s="33">
        <v>40765</v>
      </c>
      <c r="C635" s="3" t="s">
        <v>289</v>
      </c>
      <c r="D635" s="3" t="s">
        <v>1664</v>
      </c>
      <c r="E635" s="31">
        <v>76.76</v>
      </c>
    </row>
    <row r="636" spans="1:5" ht="12.75" customHeight="1">
      <c r="A636" s="2"/>
      <c r="B636" s="32">
        <v>40765</v>
      </c>
      <c r="C636" s="2" t="s">
        <v>289</v>
      </c>
      <c r="D636" s="2" t="s">
        <v>1664</v>
      </c>
      <c r="E636" s="30">
        <v>223.24</v>
      </c>
    </row>
    <row r="637" spans="1:5" ht="12.75" customHeight="1">
      <c r="A637" s="3"/>
      <c r="B637" s="33">
        <v>40764</v>
      </c>
      <c r="C637" s="3" t="s">
        <v>289</v>
      </c>
      <c r="D637" s="3" t="s">
        <v>1828</v>
      </c>
      <c r="E637" s="31">
        <v>19</v>
      </c>
    </row>
    <row r="638" spans="1:5" ht="12.75" customHeight="1">
      <c r="A638" s="2"/>
      <c r="B638" s="32">
        <v>40759</v>
      </c>
      <c r="C638" s="2" t="s">
        <v>289</v>
      </c>
      <c r="D638" s="2" t="s">
        <v>1856</v>
      </c>
      <c r="E638" s="30">
        <v>680</v>
      </c>
    </row>
    <row r="639" spans="1:5" ht="12.75" customHeight="1">
      <c r="A639" s="3"/>
      <c r="B639" s="33">
        <v>40756</v>
      </c>
      <c r="C639" s="3" t="s">
        <v>289</v>
      </c>
      <c r="D639" s="3" t="s">
        <v>1829</v>
      </c>
      <c r="E639" s="31">
        <v>143.67482624</v>
      </c>
    </row>
    <row r="640" spans="1:5" ht="12.75" customHeight="1">
      <c r="A640" s="2"/>
      <c r="B640" s="32">
        <v>40756</v>
      </c>
      <c r="C640" s="2" t="s">
        <v>289</v>
      </c>
      <c r="D640" s="2" t="s">
        <v>1829</v>
      </c>
      <c r="E640" s="30">
        <v>216.00146064</v>
      </c>
    </row>
    <row r="641" spans="1:5" ht="12.75" customHeight="1">
      <c r="A641" s="3"/>
      <c r="B641" s="33">
        <v>40750</v>
      </c>
      <c r="C641" s="3" t="s">
        <v>289</v>
      </c>
      <c r="D641" s="3" t="s">
        <v>1921</v>
      </c>
      <c r="E641" s="31">
        <v>40</v>
      </c>
    </row>
    <row r="642" spans="1:5" ht="12.75" customHeight="1">
      <c r="A642" s="2"/>
      <c r="B642" s="32">
        <v>40746</v>
      </c>
      <c r="C642" s="2" t="s">
        <v>289</v>
      </c>
      <c r="D642" s="2" t="s">
        <v>1801</v>
      </c>
      <c r="E642" s="30">
        <v>15</v>
      </c>
    </row>
    <row r="643" spans="1:5" ht="12.75" customHeight="1">
      <c r="A643" s="3"/>
      <c r="B643" s="33">
        <v>40739</v>
      </c>
      <c r="C643" s="3" t="s">
        <v>289</v>
      </c>
      <c r="D643" s="3" t="s">
        <v>1830</v>
      </c>
      <c r="E643" s="31">
        <v>117</v>
      </c>
    </row>
    <row r="644" spans="1:5" ht="12.75" customHeight="1">
      <c r="A644" s="2"/>
      <c r="B644" s="32">
        <v>40739</v>
      </c>
      <c r="C644" s="2" t="s">
        <v>289</v>
      </c>
      <c r="D644" s="2" t="s">
        <v>1830</v>
      </c>
      <c r="E644" s="30">
        <v>183</v>
      </c>
    </row>
    <row r="645" spans="1:5" ht="12.75" customHeight="1">
      <c r="A645" s="3"/>
      <c r="B645" s="33">
        <v>40736</v>
      </c>
      <c r="C645" s="3" t="s">
        <v>289</v>
      </c>
      <c r="D645" s="3" t="s">
        <v>1802</v>
      </c>
      <c r="E645" s="31">
        <v>300</v>
      </c>
    </row>
    <row r="646" spans="1:5" ht="12.75" customHeight="1">
      <c r="A646" s="2"/>
      <c r="B646" s="32">
        <v>40735</v>
      </c>
      <c r="C646" s="2" t="s">
        <v>289</v>
      </c>
      <c r="D646" s="2" t="s">
        <v>1803</v>
      </c>
      <c r="E646" s="30">
        <v>160</v>
      </c>
    </row>
    <row r="647" spans="1:5" ht="12.75" customHeight="1">
      <c r="A647" s="3"/>
      <c r="B647" s="33">
        <v>40728</v>
      </c>
      <c r="C647" s="3" t="s">
        <v>289</v>
      </c>
      <c r="D647" s="3" t="s">
        <v>1804</v>
      </c>
      <c r="E647" s="31">
        <v>113</v>
      </c>
    </row>
    <row r="648" spans="1:5" ht="12.75" customHeight="1">
      <c r="A648" s="2"/>
      <c r="B648" s="32">
        <v>40727</v>
      </c>
      <c r="C648" s="2" t="s">
        <v>289</v>
      </c>
      <c r="D648" s="2" t="s">
        <v>75</v>
      </c>
      <c r="E648" s="30">
        <v>280</v>
      </c>
    </row>
    <row r="649" spans="1:5" ht="12.75" customHeight="1">
      <c r="A649" s="3"/>
      <c r="B649" s="33">
        <v>40727</v>
      </c>
      <c r="C649" s="3" t="s">
        <v>289</v>
      </c>
      <c r="D649" s="3" t="s">
        <v>75</v>
      </c>
      <c r="E649" s="31">
        <v>120</v>
      </c>
    </row>
    <row r="650" spans="1:5" ht="12.75" customHeight="1">
      <c r="A650" s="2"/>
      <c r="B650" s="32">
        <v>40725</v>
      </c>
      <c r="C650" s="2" t="s">
        <v>289</v>
      </c>
      <c r="D650" s="2" t="s">
        <v>1831</v>
      </c>
      <c r="E650" s="30">
        <v>320</v>
      </c>
    </row>
    <row r="651" spans="1:5" ht="12.75" customHeight="1">
      <c r="A651" s="3"/>
      <c r="B651" s="33">
        <v>40724</v>
      </c>
      <c r="C651" s="3" t="s">
        <v>289</v>
      </c>
      <c r="D651" s="3" t="s">
        <v>1807</v>
      </c>
      <c r="E651" s="31">
        <v>60</v>
      </c>
    </row>
    <row r="652" spans="1:5" ht="12.75" customHeight="1">
      <c r="A652" s="2"/>
      <c r="B652" s="32">
        <v>40724</v>
      </c>
      <c r="C652" s="2" t="s">
        <v>289</v>
      </c>
      <c r="D652" s="2" t="s">
        <v>1806</v>
      </c>
      <c r="E652" s="30">
        <v>180</v>
      </c>
    </row>
    <row r="653" spans="1:5" ht="12.75" customHeight="1">
      <c r="A653" s="3"/>
      <c r="B653" s="33">
        <v>40724</v>
      </c>
      <c r="C653" s="3" t="s">
        <v>289</v>
      </c>
      <c r="D653" s="3" t="s">
        <v>1805</v>
      </c>
      <c r="E653" s="31">
        <v>60</v>
      </c>
    </row>
    <row r="654" spans="1:5" ht="12.75" customHeight="1">
      <c r="A654" s="2"/>
      <c r="B654" s="32">
        <v>40723</v>
      </c>
      <c r="C654" s="2" t="s">
        <v>289</v>
      </c>
      <c r="D654" s="2" t="s">
        <v>1808</v>
      </c>
      <c r="E654" s="30">
        <v>130</v>
      </c>
    </row>
    <row r="655" spans="1:5" ht="12.75" customHeight="1">
      <c r="A655" s="3"/>
      <c r="B655" s="33">
        <v>40723</v>
      </c>
      <c r="C655" s="3" t="s">
        <v>289</v>
      </c>
      <c r="D655" s="3" t="s">
        <v>1811</v>
      </c>
      <c r="E655" s="31">
        <v>80</v>
      </c>
    </row>
    <row r="656" spans="1:5" ht="12.75" customHeight="1">
      <c r="A656" s="2"/>
      <c r="B656" s="32">
        <v>40723</v>
      </c>
      <c r="C656" s="2" t="s">
        <v>289</v>
      </c>
      <c r="D656" s="2" t="s">
        <v>593</v>
      </c>
      <c r="E656" s="30">
        <v>320</v>
      </c>
    </row>
    <row r="657" spans="1:5" ht="12.75" customHeight="1">
      <c r="A657" s="3"/>
      <c r="B657" s="33">
        <v>40723</v>
      </c>
      <c r="C657" s="3" t="s">
        <v>289</v>
      </c>
      <c r="D657" s="3" t="s">
        <v>1809</v>
      </c>
      <c r="E657" s="31">
        <v>200</v>
      </c>
    </row>
    <row r="658" spans="1:5" ht="12.75" customHeight="1">
      <c r="A658" s="2"/>
      <c r="B658" s="32">
        <v>40723</v>
      </c>
      <c r="C658" s="2" t="s">
        <v>289</v>
      </c>
      <c r="D658" s="2" t="s">
        <v>1810</v>
      </c>
      <c r="E658" s="30">
        <v>100</v>
      </c>
    </row>
    <row r="659" spans="1:5" ht="12.75" customHeight="1">
      <c r="A659" s="3"/>
      <c r="B659" s="33">
        <v>40722</v>
      </c>
      <c r="C659" s="3" t="s">
        <v>289</v>
      </c>
      <c r="D659" s="3" t="s">
        <v>236</v>
      </c>
      <c r="E659" s="31">
        <v>200</v>
      </c>
    </row>
    <row r="660" spans="1:5" ht="12.75" customHeight="1">
      <c r="A660" s="2"/>
      <c r="B660" s="32">
        <v>40722</v>
      </c>
      <c r="C660" s="2" t="s">
        <v>289</v>
      </c>
      <c r="D660" s="2" t="s">
        <v>1832</v>
      </c>
      <c r="E660" s="30">
        <v>25</v>
      </c>
    </row>
    <row r="661" spans="1:5" ht="12.75" customHeight="1">
      <c r="A661" s="3"/>
      <c r="B661" s="33">
        <v>40721</v>
      </c>
      <c r="C661" s="3" t="s">
        <v>289</v>
      </c>
      <c r="D661" s="3" t="s">
        <v>1812</v>
      </c>
      <c r="E661" s="31">
        <v>120</v>
      </c>
    </row>
    <row r="662" spans="1:5" ht="12.75" customHeight="1">
      <c r="A662" s="2"/>
      <c r="B662" s="32">
        <v>40721</v>
      </c>
      <c r="C662" s="2" t="s">
        <v>289</v>
      </c>
      <c r="D662" s="2" t="s">
        <v>278</v>
      </c>
      <c r="E662" s="30">
        <v>600</v>
      </c>
    </row>
    <row r="663" spans="1:5" ht="12.75" customHeight="1">
      <c r="A663" s="3"/>
      <c r="B663" s="33">
        <v>40720</v>
      </c>
      <c r="C663" s="3" t="s">
        <v>289</v>
      </c>
      <c r="D663" s="3" t="s">
        <v>390</v>
      </c>
      <c r="E663" s="31">
        <v>510</v>
      </c>
    </row>
    <row r="664" spans="1:5" ht="12.75" customHeight="1">
      <c r="A664" s="2"/>
      <c r="B664" s="32">
        <v>40720</v>
      </c>
      <c r="C664" s="2" t="s">
        <v>289</v>
      </c>
      <c r="D664" s="2" t="s">
        <v>390</v>
      </c>
      <c r="E664" s="30">
        <v>290</v>
      </c>
    </row>
    <row r="665" spans="1:5" ht="12.75" customHeight="1">
      <c r="A665" s="3"/>
      <c r="B665" s="33">
        <v>40716</v>
      </c>
      <c r="C665" s="3" t="s">
        <v>289</v>
      </c>
      <c r="D665" s="3" t="s">
        <v>1760</v>
      </c>
      <c r="E665" s="31">
        <v>300</v>
      </c>
    </row>
    <row r="666" spans="1:5" ht="12.75" customHeight="1">
      <c r="A666" s="2"/>
      <c r="B666" s="32">
        <v>40714</v>
      </c>
      <c r="C666" s="2" t="s">
        <v>289</v>
      </c>
      <c r="D666" s="2" t="s">
        <v>1890</v>
      </c>
      <c r="E666" s="30">
        <v>95</v>
      </c>
    </row>
    <row r="667" spans="1:5" ht="12.75" customHeight="1">
      <c r="A667" s="3"/>
      <c r="B667" s="33">
        <v>40714</v>
      </c>
      <c r="C667" s="3" t="s">
        <v>289</v>
      </c>
      <c r="D667" s="3" t="s">
        <v>1761</v>
      </c>
      <c r="E667" s="31">
        <v>500</v>
      </c>
    </row>
    <row r="668" spans="1:5" ht="12.75" customHeight="1">
      <c r="A668" s="2"/>
      <c r="B668" s="32">
        <v>40710</v>
      </c>
      <c r="C668" s="2" t="s">
        <v>289</v>
      </c>
      <c r="D668" s="2" t="s">
        <v>1762</v>
      </c>
      <c r="E668" s="30">
        <v>245</v>
      </c>
    </row>
    <row r="669" spans="1:5" ht="12.75" customHeight="1">
      <c r="A669" s="3"/>
      <c r="B669" s="33">
        <v>40708</v>
      </c>
      <c r="C669" s="3" t="s">
        <v>289</v>
      </c>
      <c r="D669" s="3" t="s">
        <v>1891</v>
      </c>
      <c r="E669" s="31">
        <v>60</v>
      </c>
    </row>
    <row r="670" spans="1:5" ht="12.75" customHeight="1">
      <c r="A670" s="2"/>
      <c r="B670" s="32">
        <v>40708</v>
      </c>
      <c r="C670" s="2" t="s">
        <v>289</v>
      </c>
      <c r="D670" s="2" t="s">
        <v>849</v>
      </c>
      <c r="E670" s="30">
        <v>1656.5</v>
      </c>
    </row>
    <row r="671" spans="1:5" ht="12.75" customHeight="1">
      <c r="A671" s="3"/>
      <c r="B671" s="33">
        <v>40704</v>
      </c>
      <c r="C671" s="3" t="s">
        <v>289</v>
      </c>
      <c r="D671" s="3" t="s">
        <v>1763</v>
      </c>
      <c r="E671" s="31">
        <v>300</v>
      </c>
    </row>
    <row r="672" spans="1:5" ht="12.75" customHeight="1">
      <c r="A672" s="2"/>
      <c r="B672" s="32">
        <v>40703</v>
      </c>
      <c r="C672" s="2" t="s">
        <v>289</v>
      </c>
      <c r="D672" s="2" t="s">
        <v>1764</v>
      </c>
      <c r="E672" s="30">
        <v>100</v>
      </c>
    </row>
    <row r="673" spans="1:5" ht="12.75" customHeight="1">
      <c r="A673" s="3"/>
      <c r="B673" s="33">
        <v>40703</v>
      </c>
      <c r="C673" s="3" t="s">
        <v>289</v>
      </c>
      <c r="D673" s="3" t="s">
        <v>1765</v>
      </c>
      <c r="E673" s="31">
        <v>2300</v>
      </c>
    </row>
    <row r="674" spans="1:5" ht="12.75" customHeight="1">
      <c r="A674" s="2"/>
      <c r="B674" s="32">
        <v>40702</v>
      </c>
      <c r="C674" s="2" t="s">
        <v>289</v>
      </c>
      <c r="D674" s="2" t="s">
        <v>1766</v>
      </c>
      <c r="E674" s="30">
        <v>100</v>
      </c>
    </row>
    <row r="675" spans="1:5" ht="12.75" customHeight="1">
      <c r="A675" s="3"/>
      <c r="B675" s="33">
        <v>40701</v>
      </c>
      <c r="C675" s="3" t="s">
        <v>289</v>
      </c>
      <c r="D675" s="3" t="s">
        <v>1773</v>
      </c>
      <c r="E675" s="31">
        <v>75</v>
      </c>
    </row>
    <row r="676" spans="1:5" ht="12.75" customHeight="1">
      <c r="A676" s="2"/>
      <c r="B676" s="32">
        <v>40700</v>
      </c>
      <c r="C676" s="2" t="s">
        <v>289</v>
      </c>
      <c r="D676" s="2" t="s">
        <v>1813</v>
      </c>
      <c r="E676" s="30">
        <v>500</v>
      </c>
    </row>
    <row r="677" spans="1:5" ht="12.75" customHeight="1">
      <c r="A677" s="3"/>
      <c r="B677" s="33">
        <v>40697</v>
      </c>
      <c r="C677" s="3" t="s">
        <v>289</v>
      </c>
      <c r="D677" s="3" t="s">
        <v>854</v>
      </c>
      <c r="E677" s="31">
        <v>300</v>
      </c>
    </row>
    <row r="678" spans="1:5" ht="12.75" customHeight="1">
      <c r="A678" s="2"/>
      <c r="B678" s="32">
        <v>40696</v>
      </c>
      <c r="C678" s="2" t="s">
        <v>289</v>
      </c>
      <c r="D678" s="2" t="s">
        <v>1767</v>
      </c>
      <c r="E678" s="30">
        <v>108</v>
      </c>
    </row>
    <row r="679" spans="1:5" ht="12.75" customHeight="1">
      <c r="A679" s="3"/>
      <c r="B679" s="33">
        <v>40696</v>
      </c>
      <c r="C679" s="3" t="s">
        <v>289</v>
      </c>
      <c r="D679" s="3" t="s">
        <v>1768</v>
      </c>
      <c r="E679" s="31">
        <v>120</v>
      </c>
    </row>
    <row r="680" spans="1:5" ht="12.75" customHeight="1">
      <c r="A680" s="2"/>
      <c r="B680" s="32">
        <v>40690</v>
      </c>
      <c r="C680" s="2" t="s">
        <v>289</v>
      </c>
      <c r="D680" s="2" t="s">
        <v>1814</v>
      </c>
      <c r="E680" s="30">
        <v>484</v>
      </c>
    </row>
    <row r="681" spans="1:5" ht="12.75" customHeight="1">
      <c r="A681" s="3"/>
      <c r="B681" s="33">
        <v>40690</v>
      </c>
      <c r="C681" s="3" t="s">
        <v>289</v>
      </c>
      <c r="D681" s="3" t="s">
        <v>573</v>
      </c>
      <c r="E681" s="31">
        <v>160</v>
      </c>
    </row>
    <row r="682" spans="1:5" ht="12.75" customHeight="1">
      <c r="A682" s="2"/>
      <c r="B682" s="32">
        <v>40690</v>
      </c>
      <c r="C682" s="2" t="s">
        <v>289</v>
      </c>
      <c r="D682" s="2" t="s">
        <v>674</v>
      </c>
      <c r="E682" s="30">
        <v>1320</v>
      </c>
    </row>
    <row r="683" spans="1:5" ht="12.75" customHeight="1">
      <c r="A683" s="3"/>
      <c r="B683" s="33">
        <v>40690</v>
      </c>
      <c r="C683" s="3" t="s">
        <v>289</v>
      </c>
      <c r="D683" s="3" t="s">
        <v>373</v>
      </c>
      <c r="E683" s="31">
        <v>680</v>
      </c>
    </row>
    <row r="684" spans="1:5" ht="12.75" customHeight="1">
      <c r="A684" s="2"/>
      <c r="B684" s="32">
        <v>40690</v>
      </c>
      <c r="C684" s="2" t="s">
        <v>289</v>
      </c>
      <c r="D684" s="2" t="s">
        <v>375</v>
      </c>
      <c r="E684" s="30">
        <v>70</v>
      </c>
    </row>
    <row r="685" spans="1:5" ht="12.75" customHeight="1">
      <c r="A685" s="3"/>
      <c r="B685" s="33">
        <v>40689</v>
      </c>
      <c r="C685" s="3" t="s">
        <v>289</v>
      </c>
      <c r="D685" s="3" t="s">
        <v>1769</v>
      </c>
      <c r="E685" s="31">
        <v>127.3</v>
      </c>
    </row>
    <row r="686" spans="1:5" ht="12.75" customHeight="1">
      <c r="A686" s="2"/>
      <c r="B686" s="32">
        <v>40688</v>
      </c>
      <c r="C686" s="2" t="s">
        <v>289</v>
      </c>
      <c r="D686" s="2" t="s">
        <v>1770</v>
      </c>
      <c r="E686" s="30">
        <v>66</v>
      </c>
    </row>
    <row r="687" spans="1:5" ht="12.75" customHeight="1">
      <c r="A687" s="3"/>
      <c r="B687" s="33">
        <v>40686</v>
      </c>
      <c r="C687" s="3" t="s">
        <v>289</v>
      </c>
      <c r="D687" s="3" t="s">
        <v>1771</v>
      </c>
      <c r="E687" s="31">
        <v>65</v>
      </c>
    </row>
    <row r="688" spans="1:5" ht="12.75" customHeight="1">
      <c r="A688" s="2"/>
      <c r="B688" s="32">
        <v>40686</v>
      </c>
      <c r="C688" s="2" t="s">
        <v>289</v>
      </c>
      <c r="D688" s="2" t="s">
        <v>1772</v>
      </c>
      <c r="E688" s="30">
        <v>1500</v>
      </c>
    </row>
    <row r="689" spans="1:5" ht="12.75" customHeight="1">
      <c r="A689" s="3"/>
      <c r="B689" s="33">
        <v>40682</v>
      </c>
      <c r="C689" s="3" t="s">
        <v>289</v>
      </c>
      <c r="D689" s="3" t="s">
        <v>604</v>
      </c>
      <c r="E689" s="31">
        <v>150</v>
      </c>
    </row>
    <row r="690" spans="1:5" ht="12.75" customHeight="1">
      <c r="A690" s="2"/>
      <c r="B690" s="32">
        <v>40682</v>
      </c>
      <c r="C690" s="2" t="s">
        <v>289</v>
      </c>
      <c r="D690" s="2" t="s">
        <v>604</v>
      </c>
      <c r="E690" s="30">
        <v>15</v>
      </c>
    </row>
    <row r="691" spans="1:5" ht="12.75" customHeight="1">
      <c r="A691" s="3"/>
      <c r="B691" s="33">
        <v>40680</v>
      </c>
      <c r="C691" s="3" t="s">
        <v>289</v>
      </c>
      <c r="D691" s="3" t="s">
        <v>1922</v>
      </c>
      <c r="E691" s="31">
        <v>122</v>
      </c>
    </row>
    <row r="692" spans="1:5" ht="12.75" customHeight="1">
      <c r="A692" s="2"/>
      <c r="B692" s="32">
        <v>40676</v>
      </c>
      <c r="C692" s="2" t="s">
        <v>289</v>
      </c>
      <c r="D692" s="2" t="s">
        <v>494</v>
      </c>
      <c r="E692" s="30">
        <v>150</v>
      </c>
    </row>
    <row r="693" spans="1:5" ht="12.75" customHeight="1">
      <c r="A693" s="3"/>
      <c r="B693" s="33">
        <v>40674</v>
      </c>
      <c r="C693" s="3" t="s">
        <v>289</v>
      </c>
      <c r="D693" s="3" t="s">
        <v>664</v>
      </c>
      <c r="E693" s="31">
        <v>500</v>
      </c>
    </row>
    <row r="694" spans="1:5" ht="12.75" customHeight="1">
      <c r="A694" s="2"/>
      <c r="B694" s="32">
        <v>40674</v>
      </c>
      <c r="C694" s="2" t="s">
        <v>289</v>
      </c>
      <c r="D694" s="2" t="s">
        <v>664</v>
      </c>
      <c r="E694" s="30">
        <v>550</v>
      </c>
    </row>
    <row r="695" spans="1:5" ht="12.75" customHeight="1">
      <c r="A695" s="3"/>
      <c r="B695" s="33">
        <v>40674</v>
      </c>
      <c r="C695" s="3" t="s">
        <v>289</v>
      </c>
      <c r="D695" s="3" t="s">
        <v>664</v>
      </c>
      <c r="E695" s="31">
        <v>750</v>
      </c>
    </row>
    <row r="696" spans="1:5" ht="12.75" customHeight="1">
      <c r="A696" s="2"/>
      <c r="B696" s="32">
        <v>40673</v>
      </c>
      <c r="C696" s="2" t="s">
        <v>289</v>
      </c>
      <c r="D696" s="2" t="s">
        <v>1719</v>
      </c>
      <c r="E696" s="30">
        <v>120</v>
      </c>
    </row>
    <row r="697" spans="1:5" ht="12.75" customHeight="1">
      <c r="A697" s="3"/>
      <c r="B697" s="33">
        <v>40668</v>
      </c>
      <c r="C697" s="3" t="s">
        <v>289</v>
      </c>
      <c r="D697" s="3" t="s">
        <v>503</v>
      </c>
      <c r="E697" s="31">
        <v>500</v>
      </c>
    </row>
    <row r="698" spans="1:5" ht="12.75" customHeight="1">
      <c r="A698" s="2"/>
      <c r="B698" s="32">
        <v>40666</v>
      </c>
      <c r="C698" s="2" t="s">
        <v>289</v>
      </c>
      <c r="D698" s="2" t="s">
        <v>1720</v>
      </c>
      <c r="E698" s="30">
        <v>90</v>
      </c>
    </row>
    <row r="699" spans="1:5" ht="12.75" customHeight="1">
      <c r="A699" s="3"/>
      <c r="B699" s="33">
        <v>40665</v>
      </c>
      <c r="C699" s="3" t="s">
        <v>289</v>
      </c>
      <c r="D699" s="3" t="s">
        <v>659</v>
      </c>
      <c r="E699" s="31">
        <v>30</v>
      </c>
    </row>
    <row r="700" spans="1:5" ht="12.75" customHeight="1">
      <c r="A700" s="2"/>
      <c r="B700" s="32">
        <v>40660</v>
      </c>
      <c r="C700" s="2" t="s">
        <v>289</v>
      </c>
      <c r="D700" s="2" t="s">
        <v>1721</v>
      </c>
      <c r="E700" s="30">
        <v>360</v>
      </c>
    </row>
    <row r="701" spans="1:5" ht="12.75" customHeight="1">
      <c r="A701" s="3"/>
      <c r="B701" s="33">
        <v>40660</v>
      </c>
      <c r="C701" s="3" t="s">
        <v>289</v>
      </c>
      <c r="D701" s="3" t="s">
        <v>1722</v>
      </c>
      <c r="E701" s="31">
        <v>200</v>
      </c>
    </row>
    <row r="702" spans="1:5" ht="12.75" customHeight="1">
      <c r="A702" s="2"/>
      <c r="B702" s="32">
        <v>40658</v>
      </c>
      <c r="C702" s="2" t="s">
        <v>289</v>
      </c>
      <c r="D702" s="2" t="s">
        <v>1723</v>
      </c>
      <c r="E702" s="30">
        <v>50</v>
      </c>
    </row>
    <row r="703" spans="1:5" ht="12.75" customHeight="1">
      <c r="A703" s="3"/>
      <c r="B703" s="33">
        <v>40653</v>
      </c>
      <c r="C703" s="3" t="s">
        <v>289</v>
      </c>
      <c r="D703" s="3" t="s">
        <v>1706</v>
      </c>
      <c r="E703" s="31">
        <v>270</v>
      </c>
    </row>
    <row r="704" spans="1:5" ht="12.75" customHeight="1">
      <c r="A704" s="2"/>
      <c r="B704" s="32">
        <v>40644</v>
      </c>
      <c r="C704" s="2" t="s">
        <v>289</v>
      </c>
      <c r="D704" s="2" t="s">
        <v>1700</v>
      </c>
      <c r="E704" s="30">
        <v>100</v>
      </c>
    </row>
    <row r="705" spans="1:5" ht="12.75" customHeight="1">
      <c r="A705" s="3"/>
      <c r="B705" s="33">
        <v>40644</v>
      </c>
      <c r="C705" s="3" t="s">
        <v>289</v>
      </c>
      <c r="D705" s="3" t="s">
        <v>1724</v>
      </c>
      <c r="E705" s="31">
        <v>170</v>
      </c>
    </row>
    <row r="706" spans="1:5" ht="12.75" customHeight="1">
      <c r="A706" s="2"/>
      <c r="B706" s="32">
        <v>40641</v>
      </c>
      <c r="C706" s="2" t="s">
        <v>289</v>
      </c>
      <c r="D706" s="2" t="s">
        <v>1701</v>
      </c>
      <c r="E706" s="30">
        <v>1000</v>
      </c>
    </row>
    <row r="707" spans="1:5" ht="12.75" customHeight="1">
      <c r="A707" s="3"/>
      <c r="B707" s="33">
        <v>40641</v>
      </c>
      <c r="C707" s="3" t="s">
        <v>289</v>
      </c>
      <c r="D707" s="3" t="s">
        <v>1725</v>
      </c>
      <c r="E707" s="31">
        <v>650</v>
      </c>
    </row>
    <row r="708" spans="1:5" ht="12.75" customHeight="1">
      <c r="A708" s="2"/>
      <c r="B708" s="32">
        <v>40634</v>
      </c>
      <c r="C708" s="2" t="s">
        <v>289</v>
      </c>
      <c r="D708" s="2" t="s">
        <v>1726</v>
      </c>
      <c r="E708" s="30">
        <v>98</v>
      </c>
    </row>
    <row r="709" spans="1:5" ht="12.75" customHeight="1">
      <c r="A709" s="3"/>
      <c r="B709" s="33">
        <v>40634</v>
      </c>
      <c r="C709" s="3" t="s">
        <v>289</v>
      </c>
      <c r="D709" s="3" t="s">
        <v>1702</v>
      </c>
      <c r="E709" s="31">
        <v>44</v>
      </c>
    </row>
    <row r="710" spans="1:5" ht="12.75" customHeight="1">
      <c r="A710" s="2"/>
      <c r="B710" s="32">
        <v>40633</v>
      </c>
      <c r="C710" s="2" t="s">
        <v>289</v>
      </c>
      <c r="D710" s="2" t="s">
        <v>45</v>
      </c>
      <c r="E710" s="30">
        <v>200</v>
      </c>
    </row>
    <row r="711" spans="1:5" ht="12.75" customHeight="1">
      <c r="A711" s="3"/>
      <c r="B711" s="33">
        <v>40633</v>
      </c>
      <c r="C711" s="3" t="s">
        <v>289</v>
      </c>
      <c r="D711" s="3" t="s">
        <v>45</v>
      </c>
      <c r="E711" s="31">
        <v>200</v>
      </c>
    </row>
    <row r="712" spans="1:5" ht="12.75" customHeight="1">
      <c r="A712" s="2"/>
      <c r="B712" s="32">
        <v>40633</v>
      </c>
      <c r="C712" s="2" t="s">
        <v>289</v>
      </c>
      <c r="D712" s="2" t="s">
        <v>532</v>
      </c>
      <c r="E712" s="30">
        <v>97</v>
      </c>
    </row>
    <row r="713" spans="1:5" ht="12.75" customHeight="1">
      <c r="A713" s="3"/>
      <c r="B713" s="33">
        <v>40633</v>
      </c>
      <c r="C713" s="3" t="s">
        <v>289</v>
      </c>
      <c r="D713" s="3" t="s">
        <v>1703</v>
      </c>
      <c r="E713" s="31">
        <v>31.422238</v>
      </c>
    </row>
    <row r="714" spans="1:5" ht="12.75" customHeight="1">
      <c r="A714" s="2"/>
      <c r="B714" s="32">
        <v>40633</v>
      </c>
      <c r="C714" s="2" t="s">
        <v>289</v>
      </c>
      <c r="D714" s="2" t="s">
        <v>1703</v>
      </c>
      <c r="E714" s="30">
        <v>33.403495</v>
      </c>
    </row>
    <row r="715" spans="1:5" ht="12.75" customHeight="1">
      <c r="A715" s="3"/>
      <c r="B715" s="33">
        <v>40633</v>
      </c>
      <c r="C715" s="3" t="s">
        <v>289</v>
      </c>
      <c r="D715" s="3" t="s">
        <v>1703</v>
      </c>
      <c r="E715" s="31">
        <v>35.671212</v>
      </c>
    </row>
    <row r="716" spans="1:5" ht="12.75" customHeight="1">
      <c r="A716" s="2"/>
      <c r="B716" s="32">
        <v>40633</v>
      </c>
      <c r="C716" s="2" t="s">
        <v>289</v>
      </c>
      <c r="D716" s="2" t="s">
        <v>1703</v>
      </c>
      <c r="E716" s="30">
        <v>38.254059999999996</v>
      </c>
    </row>
    <row r="717" spans="1:5" ht="12.75" customHeight="1">
      <c r="A717" s="3"/>
      <c r="B717" s="33">
        <v>40633</v>
      </c>
      <c r="C717" s="3" t="s">
        <v>289</v>
      </c>
      <c r="D717" s="3" t="s">
        <v>1703</v>
      </c>
      <c r="E717" s="31">
        <v>41.248995</v>
      </c>
    </row>
    <row r="718" spans="1:5" ht="12.75" customHeight="1">
      <c r="A718" s="2"/>
      <c r="B718" s="32">
        <v>40631</v>
      </c>
      <c r="C718" s="2" t="s">
        <v>289</v>
      </c>
      <c r="D718" s="2" t="s">
        <v>1704</v>
      </c>
      <c r="E718" s="30">
        <v>37</v>
      </c>
    </row>
    <row r="719" spans="1:5" ht="12.75" customHeight="1">
      <c r="A719" s="3"/>
      <c r="B719" s="33">
        <v>40627</v>
      </c>
      <c r="C719" s="3" t="s">
        <v>289</v>
      </c>
      <c r="D719" s="3" t="s">
        <v>1705</v>
      </c>
      <c r="E719" s="31">
        <v>10</v>
      </c>
    </row>
    <row r="720" spans="1:5" ht="12.75" customHeight="1">
      <c r="A720" s="2"/>
      <c r="B720" s="32">
        <v>40620</v>
      </c>
      <c r="C720" s="2" t="s">
        <v>289</v>
      </c>
      <c r="D720" s="2" t="s">
        <v>623</v>
      </c>
      <c r="E720" s="30">
        <v>150</v>
      </c>
    </row>
    <row r="721" spans="1:5" ht="12.75" customHeight="1">
      <c r="A721" s="3"/>
      <c r="B721" s="33">
        <v>40618</v>
      </c>
      <c r="C721" s="3" t="s">
        <v>289</v>
      </c>
      <c r="D721" s="3" t="s">
        <v>1665</v>
      </c>
      <c r="E721" s="31">
        <v>360</v>
      </c>
    </row>
    <row r="722" spans="1:5" ht="12.75" customHeight="1">
      <c r="A722" s="2"/>
      <c r="B722" s="32">
        <v>40618</v>
      </c>
      <c r="C722" s="2" t="s">
        <v>289</v>
      </c>
      <c r="D722" s="2" t="s">
        <v>1666</v>
      </c>
      <c r="E722" s="30">
        <v>75</v>
      </c>
    </row>
    <row r="723" spans="1:5" ht="12.75" customHeight="1">
      <c r="A723" s="3"/>
      <c r="B723" s="33">
        <v>40618</v>
      </c>
      <c r="C723" s="3" t="s">
        <v>289</v>
      </c>
      <c r="D723" s="3" t="s">
        <v>1667</v>
      </c>
      <c r="E723" s="31">
        <v>190</v>
      </c>
    </row>
    <row r="724" spans="1:5" ht="12.75" customHeight="1">
      <c r="A724" s="2"/>
      <c r="B724" s="32">
        <v>40616</v>
      </c>
      <c r="C724" s="2" t="s">
        <v>289</v>
      </c>
      <c r="D724" s="2" t="s">
        <v>1728</v>
      </c>
      <c r="E724" s="30">
        <v>700</v>
      </c>
    </row>
    <row r="725" spans="1:5" ht="12.75" customHeight="1">
      <c r="A725" s="3"/>
      <c r="B725" s="33">
        <v>40616</v>
      </c>
      <c r="C725" s="3" t="s">
        <v>289</v>
      </c>
      <c r="D725" s="3" t="s">
        <v>1892</v>
      </c>
      <c r="E725" s="31">
        <v>100</v>
      </c>
    </row>
    <row r="726" spans="1:5" ht="12.75" customHeight="1">
      <c r="A726" s="2"/>
      <c r="B726" s="32">
        <v>40606</v>
      </c>
      <c r="C726" s="2" t="s">
        <v>289</v>
      </c>
      <c r="D726" s="2" t="s">
        <v>278</v>
      </c>
      <c r="E726" s="30">
        <v>810</v>
      </c>
    </row>
    <row r="727" spans="1:5" ht="12.75" customHeight="1">
      <c r="A727" s="3"/>
      <c r="B727" s="33">
        <v>40604</v>
      </c>
      <c r="C727" s="3" t="s">
        <v>289</v>
      </c>
      <c r="D727" s="3" t="s">
        <v>1663</v>
      </c>
      <c r="E727" s="31">
        <v>300</v>
      </c>
    </row>
    <row r="728" spans="1:5" ht="12.75" customHeight="1">
      <c r="A728" s="2"/>
      <c r="B728" s="32">
        <v>40603</v>
      </c>
      <c r="C728" s="2" t="s">
        <v>289</v>
      </c>
      <c r="D728" s="2" t="s">
        <v>1664</v>
      </c>
      <c r="E728" s="30">
        <v>150</v>
      </c>
    </row>
    <row r="729" spans="1:5" ht="12.75" customHeight="1">
      <c r="A729" s="3"/>
      <c r="B729" s="33">
        <v>40603</v>
      </c>
      <c r="C729" s="3" t="s">
        <v>289</v>
      </c>
      <c r="D729" s="3" t="s">
        <v>1664</v>
      </c>
      <c r="E729" s="31">
        <v>150</v>
      </c>
    </row>
    <row r="730" spans="1:5" ht="12.75" customHeight="1">
      <c r="A730" s="2"/>
      <c r="B730" s="32">
        <v>40602</v>
      </c>
      <c r="C730" s="2" t="s">
        <v>289</v>
      </c>
      <c r="D730" s="2" t="s">
        <v>478</v>
      </c>
      <c r="E730" s="30">
        <v>150</v>
      </c>
    </row>
    <row r="731" spans="1:5" ht="12.75" customHeight="1">
      <c r="A731" s="3"/>
      <c r="B731" s="33">
        <v>40598</v>
      </c>
      <c r="C731" s="3" t="s">
        <v>289</v>
      </c>
      <c r="D731" s="3" t="s">
        <v>1727</v>
      </c>
      <c r="E731" s="31">
        <v>20</v>
      </c>
    </row>
    <row r="732" spans="1:5" ht="12.75" customHeight="1">
      <c r="A732" s="2"/>
      <c r="B732" s="32">
        <v>40592</v>
      </c>
      <c r="C732" s="2" t="s">
        <v>289</v>
      </c>
      <c r="D732" s="2" t="s">
        <v>1638</v>
      </c>
      <c r="E732" s="30">
        <v>600</v>
      </c>
    </row>
    <row r="733" spans="1:5" ht="12.75" customHeight="1">
      <c r="A733" s="3"/>
      <c r="B733" s="33">
        <v>40588</v>
      </c>
      <c r="C733" s="3" t="s">
        <v>289</v>
      </c>
      <c r="D733" s="3" t="s">
        <v>1637</v>
      </c>
      <c r="E733" s="31">
        <v>100</v>
      </c>
    </row>
    <row r="734" spans="1:5" ht="12.75" customHeight="1">
      <c r="A734" s="2"/>
      <c r="B734" s="32">
        <v>40584</v>
      </c>
      <c r="C734" s="2" t="s">
        <v>289</v>
      </c>
      <c r="D734" s="2" t="s">
        <v>59</v>
      </c>
      <c r="E734" s="30">
        <v>300</v>
      </c>
    </row>
    <row r="735" spans="1:5" ht="12.75" customHeight="1">
      <c r="A735" s="3"/>
      <c r="B735" s="33">
        <v>40575</v>
      </c>
      <c r="C735" s="3" t="s">
        <v>289</v>
      </c>
      <c r="D735" s="3" t="s">
        <v>1636</v>
      </c>
      <c r="E735" s="31">
        <v>300</v>
      </c>
    </row>
    <row r="736" spans="1:5" ht="12.75" customHeight="1">
      <c r="A736" s="2"/>
      <c r="B736" s="32">
        <v>40567</v>
      </c>
      <c r="C736" s="2" t="s">
        <v>289</v>
      </c>
      <c r="D736" s="2" t="s">
        <v>678</v>
      </c>
      <c r="E736" s="30">
        <v>400</v>
      </c>
    </row>
    <row r="737" spans="1:5" ht="12.75" customHeight="1">
      <c r="A737" s="3"/>
      <c r="B737" s="33">
        <v>40555</v>
      </c>
      <c r="C737" s="3" t="s">
        <v>289</v>
      </c>
      <c r="D737" s="3" t="s">
        <v>679</v>
      </c>
      <c r="E737" s="31">
        <v>610</v>
      </c>
    </row>
    <row r="738" spans="1:5" ht="12.75" customHeight="1">
      <c r="A738" s="2"/>
      <c r="B738" s="32">
        <v>40555</v>
      </c>
      <c r="C738" s="2" t="s">
        <v>289</v>
      </c>
      <c r="D738" s="2" t="s">
        <v>680</v>
      </c>
      <c r="E738" s="30">
        <v>50</v>
      </c>
    </row>
    <row r="739" spans="1:5" ht="12.75" customHeight="1">
      <c r="A739" s="3"/>
      <c r="B739" s="33">
        <v>40554</v>
      </c>
      <c r="C739" s="3" t="s">
        <v>289</v>
      </c>
      <c r="D739" s="3" t="s">
        <v>622</v>
      </c>
      <c r="E739" s="31">
        <v>600</v>
      </c>
    </row>
    <row r="740" spans="1:5" ht="12.75" customHeight="1">
      <c r="A740" s="2"/>
      <c r="B740" s="32">
        <v>40547</v>
      </c>
      <c r="C740" s="2" t="s">
        <v>289</v>
      </c>
      <c r="D740" s="2" t="s">
        <v>1635</v>
      </c>
      <c r="E740" s="30">
        <v>80</v>
      </c>
    </row>
    <row r="741" spans="1:5" ht="12.75" customHeight="1">
      <c r="A741" s="3"/>
      <c r="B741" s="33">
        <v>40547</v>
      </c>
      <c r="C741" s="3" t="s">
        <v>289</v>
      </c>
      <c r="D741" s="3" t="s">
        <v>1635</v>
      </c>
      <c r="E741" s="31">
        <v>80</v>
      </c>
    </row>
    <row r="742" spans="1:5" ht="12.75" customHeight="1">
      <c r="A742" s="2"/>
      <c r="B742" s="32">
        <v>40546</v>
      </c>
      <c r="C742" s="2" t="s">
        <v>289</v>
      </c>
      <c r="D742" s="2" t="s">
        <v>1662</v>
      </c>
      <c r="E742" s="30">
        <v>238.2</v>
      </c>
    </row>
    <row r="743" spans="1:5" ht="12.75" customHeight="1">
      <c r="A743" s="3"/>
      <c r="B743" s="33">
        <v>40546</v>
      </c>
      <c r="C743" s="3" t="s">
        <v>289</v>
      </c>
      <c r="D743" s="3" t="s">
        <v>1662</v>
      </c>
      <c r="E743" s="31">
        <v>360</v>
      </c>
    </row>
    <row r="744" spans="1:5" ht="12.75">
      <c r="A744" s="35"/>
      <c r="B744" s="35"/>
      <c r="C744" s="35"/>
      <c r="D744" s="35" t="s">
        <v>9</v>
      </c>
      <c r="E744" s="34">
        <f>SUM(E562:E743)</f>
        <v>47536.42696763</v>
      </c>
    </row>
    <row r="745" spans="1:5" ht="36" customHeight="1">
      <c r="A745" s="17"/>
      <c r="B745" s="18"/>
      <c r="C745" s="17"/>
      <c r="D745" s="17"/>
      <c r="E745" s="42"/>
    </row>
    <row r="746" spans="1:5" ht="24.75">
      <c r="A746" s="12" t="s">
        <v>10</v>
      </c>
      <c r="B746" s="10"/>
      <c r="C746" s="10"/>
      <c r="D746" s="11"/>
      <c r="E746" s="11"/>
    </row>
    <row r="747" spans="1:5" ht="36" customHeight="1">
      <c r="A747" s="1" t="s">
        <v>550</v>
      </c>
      <c r="B747" s="28" t="s">
        <v>551</v>
      </c>
      <c r="C747" s="28" t="s">
        <v>6</v>
      </c>
      <c r="D747" s="28" t="s">
        <v>7</v>
      </c>
      <c r="E747" s="28" t="s">
        <v>552</v>
      </c>
    </row>
    <row r="748" spans="1:5" ht="12.75" customHeight="1">
      <c r="A748" s="2"/>
      <c r="B748" s="32">
        <v>40542</v>
      </c>
      <c r="C748" s="2" t="s">
        <v>289</v>
      </c>
      <c r="D748" s="2" t="s">
        <v>553</v>
      </c>
      <c r="E748" s="30">
        <v>80</v>
      </c>
    </row>
    <row r="749" spans="1:5" ht="12.75" customHeight="1">
      <c r="A749" s="3"/>
      <c r="B749" s="33">
        <v>40542</v>
      </c>
      <c r="C749" s="3" t="s">
        <v>289</v>
      </c>
      <c r="D749" s="3" t="s">
        <v>554</v>
      </c>
      <c r="E749" s="31">
        <v>50</v>
      </c>
    </row>
    <row r="750" spans="1:5" ht="12.75" customHeight="1">
      <c r="A750" s="2"/>
      <c r="B750" s="32">
        <v>40541</v>
      </c>
      <c r="C750" s="2" t="s">
        <v>289</v>
      </c>
      <c r="D750" s="2" t="s">
        <v>555</v>
      </c>
      <c r="E750" s="30">
        <v>7.277</v>
      </c>
    </row>
    <row r="751" spans="1:5" ht="12.75" customHeight="1">
      <c r="A751" s="3"/>
      <c r="B751" s="33">
        <v>40541</v>
      </c>
      <c r="C751" s="3" t="s">
        <v>289</v>
      </c>
      <c r="D751" s="3" t="s">
        <v>555</v>
      </c>
      <c r="E751" s="31">
        <v>31.785</v>
      </c>
    </row>
    <row r="752" spans="1:5" ht="12.75" customHeight="1">
      <c r="A752" s="2"/>
      <c r="B752" s="32">
        <v>40541</v>
      </c>
      <c r="C752" s="2" t="s">
        <v>289</v>
      </c>
      <c r="D752" s="2" t="s">
        <v>556</v>
      </c>
      <c r="E752" s="30">
        <v>305</v>
      </c>
    </row>
    <row r="753" spans="1:5" ht="12.75" customHeight="1">
      <c r="A753" s="3"/>
      <c r="B753" s="33">
        <v>40541</v>
      </c>
      <c r="C753" s="3" t="s">
        <v>289</v>
      </c>
      <c r="D753" s="3" t="s">
        <v>556</v>
      </c>
      <c r="E753" s="31">
        <v>595</v>
      </c>
    </row>
    <row r="754" spans="1:5" ht="12.75" customHeight="1">
      <c r="A754" s="2"/>
      <c r="B754" s="32">
        <v>40540</v>
      </c>
      <c r="C754" s="2" t="s">
        <v>289</v>
      </c>
      <c r="D754" s="2" t="s">
        <v>557</v>
      </c>
      <c r="E754" s="30">
        <v>390</v>
      </c>
    </row>
    <row r="755" spans="1:5" ht="12.75" customHeight="1">
      <c r="A755" s="3"/>
      <c r="B755" s="33">
        <v>40540</v>
      </c>
      <c r="C755" s="3" t="s">
        <v>289</v>
      </c>
      <c r="D755" s="3" t="s">
        <v>558</v>
      </c>
      <c r="E755" s="31">
        <v>83</v>
      </c>
    </row>
    <row r="756" spans="1:5" ht="12.75" customHeight="1">
      <c r="A756" s="2"/>
      <c r="B756" s="32">
        <v>40540</v>
      </c>
      <c r="C756" s="2" t="s">
        <v>289</v>
      </c>
      <c r="D756" s="2" t="s">
        <v>558</v>
      </c>
      <c r="E756" s="30">
        <v>84</v>
      </c>
    </row>
    <row r="757" spans="1:5" ht="12.75" customHeight="1">
      <c r="A757" s="3"/>
      <c r="B757" s="33">
        <v>40540</v>
      </c>
      <c r="C757" s="3" t="s">
        <v>289</v>
      </c>
      <c r="D757" s="3" t="s">
        <v>558</v>
      </c>
      <c r="E757" s="31">
        <v>83</v>
      </c>
    </row>
    <row r="758" spans="1:5" ht="12.75" customHeight="1">
      <c r="A758" s="2"/>
      <c r="B758" s="32">
        <v>40540</v>
      </c>
      <c r="C758" s="2" t="s">
        <v>289</v>
      </c>
      <c r="D758" s="2" t="s">
        <v>559</v>
      </c>
      <c r="E758" s="30">
        <v>400</v>
      </c>
    </row>
    <row r="759" spans="1:5" ht="12.75" customHeight="1">
      <c r="A759" s="3"/>
      <c r="B759" s="33">
        <v>40535</v>
      </c>
      <c r="C759" s="3" t="s">
        <v>289</v>
      </c>
      <c r="D759" s="3" t="s">
        <v>195</v>
      </c>
      <c r="E759" s="31">
        <v>300</v>
      </c>
    </row>
    <row r="760" spans="1:5" ht="12.75" customHeight="1">
      <c r="A760" s="2"/>
      <c r="B760" s="32">
        <v>40535</v>
      </c>
      <c r="C760" s="2" t="s">
        <v>289</v>
      </c>
      <c r="D760" s="2" t="s">
        <v>560</v>
      </c>
      <c r="E760" s="30">
        <v>100</v>
      </c>
    </row>
    <row r="761" spans="1:5" ht="12.75" customHeight="1">
      <c r="A761" s="3"/>
      <c r="B761" s="33">
        <v>40534</v>
      </c>
      <c r="C761" s="3" t="s">
        <v>289</v>
      </c>
      <c r="D761" s="3" t="s">
        <v>1945</v>
      </c>
      <c r="E761" s="31">
        <v>511</v>
      </c>
    </row>
    <row r="762" spans="1:5" ht="12.75" customHeight="1">
      <c r="A762" s="2"/>
      <c r="B762" s="32">
        <v>40534</v>
      </c>
      <c r="C762" s="2" t="s">
        <v>289</v>
      </c>
      <c r="D762" s="2" t="s">
        <v>561</v>
      </c>
      <c r="E762" s="30">
        <v>200</v>
      </c>
    </row>
    <row r="763" spans="1:5" ht="12.75" customHeight="1">
      <c r="A763" s="3"/>
      <c r="B763" s="33">
        <v>40533</v>
      </c>
      <c r="C763" s="3" t="s">
        <v>289</v>
      </c>
      <c r="D763" s="3" t="s">
        <v>562</v>
      </c>
      <c r="E763" s="31">
        <v>100</v>
      </c>
    </row>
    <row r="764" spans="1:5" ht="12.75" customHeight="1">
      <c r="A764" s="2"/>
      <c r="B764" s="32">
        <v>40532</v>
      </c>
      <c r="C764" s="2" t="s">
        <v>289</v>
      </c>
      <c r="D764" s="2" t="s">
        <v>563</v>
      </c>
      <c r="E764" s="30">
        <v>170</v>
      </c>
    </row>
    <row r="765" spans="1:5" ht="12.75" customHeight="1">
      <c r="A765" s="3"/>
      <c r="B765" s="33">
        <v>40532</v>
      </c>
      <c r="C765" s="3" t="s">
        <v>289</v>
      </c>
      <c r="D765" s="3" t="s">
        <v>564</v>
      </c>
      <c r="E765" s="31">
        <v>817.386944</v>
      </c>
    </row>
    <row r="766" spans="1:5" ht="12.75" customHeight="1">
      <c r="A766" s="2"/>
      <c r="B766" s="32">
        <v>40529</v>
      </c>
      <c r="C766" s="2" t="s">
        <v>289</v>
      </c>
      <c r="D766" s="2" t="s">
        <v>565</v>
      </c>
      <c r="E766" s="30">
        <v>150</v>
      </c>
    </row>
    <row r="767" spans="1:5" ht="12.75" customHeight="1">
      <c r="A767" s="3"/>
      <c r="B767" s="33">
        <v>40529</v>
      </c>
      <c r="C767" s="3" t="s">
        <v>289</v>
      </c>
      <c r="D767" s="3" t="s">
        <v>566</v>
      </c>
      <c r="E767" s="31">
        <v>100</v>
      </c>
    </row>
    <row r="768" spans="1:5" ht="12.75" customHeight="1">
      <c r="A768" s="2"/>
      <c r="B768" s="32">
        <v>40528</v>
      </c>
      <c r="C768" s="2" t="s">
        <v>289</v>
      </c>
      <c r="D768" s="2" t="s">
        <v>1677</v>
      </c>
      <c r="E768" s="30">
        <v>50</v>
      </c>
    </row>
    <row r="769" spans="1:5" ht="12.75" customHeight="1">
      <c r="A769" s="3"/>
      <c r="B769" s="33">
        <v>40527</v>
      </c>
      <c r="C769" s="3" t="s">
        <v>289</v>
      </c>
      <c r="D769" s="3" t="s">
        <v>567</v>
      </c>
      <c r="E769" s="31">
        <v>2000</v>
      </c>
    </row>
    <row r="770" spans="1:5" ht="12.75" customHeight="1">
      <c r="A770" s="2"/>
      <c r="B770" s="32">
        <v>40526</v>
      </c>
      <c r="C770" s="2" t="s">
        <v>289</v>
      </c>
      <c r="D770" s="2" t="s">
        <v>568</v>
      </c>
      <c r="E770" s="30">
        <v>100</v>
      </c>
    </row>
    <row r="771" spans="1:5" ht="12.75" customHeight="1">
      <c r="A771" s="3"/>
      <c r="B771" s="33">
        <v>40522</v>
      </c>
      <c r="C771" s="3" t="s">
        <v>289</v>
      </c>
      <c r="D771" s="3" t="s">
        <v>1678</v>
      </c>
      <c r="E771" s="31">
        <v>109</v>
      </c>
    </row>
    <row r="772" spans="1:5" ht="12.75" customHeight="1">
      <c r="A772" s="2"/>
      <c r="B772" s="32">
        <v>40522</v>
      </c>
      <c r="C772" s="2" t="s">
        <v>289</v>
      </c>
      <c r="D772" s="2" t="s">
        <v>569</v>
      </c>
      <c r="E772" s="30">
        <v>120</v>
      </c>
    </row>
    <row r="773" spans="1:5" ht="12.75" customHeight="1">
      <c r="A773" s="3"/>
      <c r="B773" s="33">
        <v>40521</v>
      </c>
      <c r="C773" s="3" t="s">
        <v>289</v>
      </c>
      <c r="D773" s="3" t="s">
        <v>570</v>
      </c>
      <c r="E773" s="31">
        <v>100</v>
      </c>
    </row>
    <row r="774" spans="1:5" ht="12.75" customHeight="1">
      <c r="A774" s="2"/>
      <c r="B774" s="32">
        <v>40520</v>
      </c>
      <c r="C774" s="2" t="s">
        <v>289</v>
      </c>
      <c r="D774" s="2" t="s">
        <v>325</v>
      </c>
      <c r="E774" s="30">
        <v>100</v>
      </c>
    </row>
    <row r="775" spans="1:5" ht="12.75" customHeight="1">
      <c r="A775" s="3"/>
      <c r="B775" s="33">
        <v>40520</v>
      </c>
      <c r="C775" s="3" t="s">
        <v>289</v>
      </c>
      <c r="D775" s="3" t="s">
        <v>571</v>
      </c>
      <c r="E775" s="31">
        <v>140</v>
      </c>
    </row>
    <row r="776" spans="1:5" ht="12.75" customHeight="1">
      <c r="A776" s="2"/>
      <c r="B776" s="32">
        <v>40520</v>
      </c>
      <c r="C776" s="2" t="s">
        <v>289</v>
      </c>
      <c r="D776" s="2" t="s">
        <v>572</v>
      </c>
      <c r="E776" s="30">
        <v>300</v>
      </c>
    </row>
    <row r="777" spans="1:5" ht="12.75" customHeight="1">
      <c r="A777" s="3"/>
      <c r="B777" s="33">
        <v>40520</v>
      </c>
      <c r="C777" s="3" t="s">
        <v>289</v>
      </c>
      <c r="D777" s="3" t="s">
        <v>305</v>
      </c>
      <c r="E777" s="31">
        <v>425</v>
      </c>
    </row>
    <row r="778" spans="1:5" ht="12.75" customHeight="1">
      <c r="A778" s="2"/>
      <c r="B778" s="32">
        <v>40520</v>
      </c>
      <c r="C778" s="2" t="s">
        <v>289</v>
      </c>
      <c r="D778" s="2" t="s">
        <v>305</v>
      </c>
      <c r="E778" s="30">
        <v>245</v>
      </c>
    </row>
    <row r="779" spans="1:5" ht="12.75" customHeight="1">
      <c r="A779" s="3"/>
      <c r="B779" s="33">
        <v>40520</v>
      </c>
      <c r="C779" s="3" t="s">
        <v>289</v>
      </c>
      <c r="D779" s="3" t="s">
        <v>305</v>
      </c>
      <c r="E779" s="31">
        <v>145</v>
      </c>
    </row>
    <row r="780" spans="1:5" ht="12.75" customHeight="1">
      <c r="A780" s="2"/>
      <c r="B780" s="32">
        <v>40519</v>
      </c>
      <c r="C780" s="2" t="s">
        <v>289</v>
      </c>
      <c r="D780" s="2" t="s">
        <v>573</v>
      </c>
      <c r="E780" s="30">
        <v>280</v>
      </c>
    </row>
    <row r="781" spans="1:5" ht="12.75" customHeight="1">
      <c r="A781" s="3"/>
      <c r="B781" s="33">
        <v>40518</v>
      </c>
      <c r="C781" s="3" t="s">
        <v>289</v>
      </c>
      <c r="D781" s="3" t="s">
        <v>574</v>
      </c>
      <c r="E781" s="31">
        <v>110</v>
      </c>
    </row>
    <row r="782" spans="1:5" ht="12.75" customHeight="1">
      <c r="A782" s="2"/>
      <c r="B782" s="32">
        <v>40515</v>
      </c>
      <c r="C782" s="2" t="s">
        <v>289</v>
      </c>
      <c r="D782" s="2" t="s">
        <v>1634</v>
      </c>
      <c r="E782" s="30">
        <v>112</v>
      </c>
    </row>
    <row r="783" spans="1:5" ht="12.75" customHeight="1">
      <c r="A783" s="3"/>
      <c r="B783" s="33">
        <v>40512</v>
      </c>
      <c r="C783" s="3" t="s">
        <v>289</v>
      </c>
      <c r="D783" s="3" t="s">
        <v>575</v>
      </c>
      <c r="E783" s="31">
        <v>23</v>
      </c>
    </row>
    <row r="784" spans="1:5" ht="12.75" customHeight="1">
      <c r="A784" s="2"/>
      <c r="B784" s="32">
        <v>40511</v>
      </c>
      <c r="C784" s="2" t="s">
        <v>289</v>
      </c>
      <c r="D784" s="2" t="s">
        <v>576</v>
      </c>
      <c r="E784" s="30">
        <v>75</v>
      </c>
    </row>
    <row r="785" spans="1:5" ht="12.75" customHeight="1">
      <c r="A785" s="3"/>
      <c r="B785" s="33">
        <v>40511</v>
      </c>
      <c r="C785" s="3" t="s">
        <v>289</v>
      </c>
      <c r="D785" s="3" t="s">
        <v>577</v>
      </c>
      <c r="E785" s="31">
        <v>70</v>
      </c>
    </row>
    <row r="786" spans="1:5" ht="12.75" customHeight="1">
      <c r="A786" s="2"/>
      <c r="B786" s="32">
        <v>40508</v>
      </c>
      <c r="C786" s="2" t="s">
        <v>289</v>
      </c>
      <c r="D786" s="2" t="s">
        <v>578</v>
      </c>
      <c r="E786" s="30">
        <v>90</v>
      </c>
    </row>
    <row r="787" spans="1:5" ht="12.75" customHeight="1">
      <c r="A787" s="3"/>
      <c r="B787" s="33">
        <v>40506</v>
      </c>
      <c r="C787" s="3" t="s">
        <v>289</v>
      </c>
      <c r="D787" s="3" t="s">
        <v>579</v>
      </c>
      <c r="E787" s="31">
        <v>180</v>
      </c>
    </row>
    <row r="788" spans="1:5" ht="12.75" customHeight="1">
      <c r="A788" s="2"/>
      <c r="B788" s="32">
        <v>40505</v>
      </c>
      <c r="C788" s="2" t="s">
        <v>289</v>
      </c>
      <c r="D788" s="2" t="s">
        <v>580</v>
      </c>
      <c r="E788" s="30">
        <v>151</v>
      </c>
    </row>
    <row r="789" spans="1:5" ht="12.75" customHeight="1">
      <c r="A789" s="3"/>
      <c r="B789" s="33">
        <v>40498</v>
      </c>
      <c r="C789" s="3" t="s">
        <v>289</v>
      </c>
      <c r="D789" s="3" t="s">
        <v>1729</v>
      </c>
      <c r="E789" s="31">
        <v>20</v>
      </c>
    </row>
    <row r="790" spans="1:5" ht="12.75" customHeight="1">
      <c r="A790" s="2"/>
      <c r="B790" s="32">
        <v>40498</v>
      </c>
      <c r="C790" s="2" t="s">
        <v>289</v>
      </c>
      <c r="D790" s="2" t="s">
        <v>1729</v>
      </c>
      <c r="E790" s="30">
        <v>30</v>
      </c>
    </row>
    <row r="791" spans="1:5" ht="12.75" customHeight="1">
      <c r="A791" s="3"/>
      <c r="B791" s="33">
        <v>40498</v>
      </c>
      <c r="C791" s="3" t="s">
        <v>289</v>
      </c>
      <c r="D791" s="3" t="s">
        <v>581</v>
      </c>
      <c r="E791" s="31">
        <v>20</v>
      </c>
    </row>
    <row r="792" spans="1:5" ht="12.75" customHeight="1">
      <c r="A792" s="2"/>
      <c r="B792" s="32">
        <v>40498</v>
      </c>
      <c r="C792" s="2" t="s">
        <v>289</v>
      </c>
      <c r="D792" s="2" t="s">
        <v>581</v>
      </c>
      <c r="E792" s="30">
        <v>40</v>
      </c>
    </row>
    <row r="793" spans="1:5" ht="12.75" customHeight="1">
      <c r="A793" s="3"/>
      <c r="B793" s="33">
        <v>40494</v>
      </c>
      <c r="C793" s="3" t="s">
        <v>289</v>
      </c>
      <c r="D793" s="3" t="s">
        <v>582</v>
      </c>
      <c r="E793" s="31">
        <v>150</v>
      </c>
    </row>
    <row r="794" spans="1:5" ht="12.75" customHeight="1">
      <c r="A794" s="2"/>
      <c r="B794" s="32">
        <v>40494</v>
      </c>
      <c r="C794" s="2" t="s">
        <v>289</v>
      </c>
      <c r="D794" s="2" t="s">
        <v>583</v>
      </c>
      <c r="E794" s="30">
        <v>300</v>
      </c>
    </row>
    <row r="795" spans="1:5" ht="12.75" customHeight="1">
      <c r="A795" s="3"/>
      <c r="B795" s="33">
        <v>40494</v>
      </c>
      <c r="C795" s="3" t="s">
        <v>289</v>
      </c>
      <c r="D795" s="3" t="s">
        <v>583</v>
      </c>
      <c r="E795" s="31">
        <v>200</v>
      </c>
    </row>
    <row r="796" spans="1:5" ht="12.75" customHeight="1">
      <c r="A796" s="2"/>
      <c r="B796" s="32">
        <v>40494</v>
      </c>
      <c r="C796" s="2" t="s">
        <v>289</v>
      </c>
      <c r="D796" s="2" t="s">
        <v>584</v>
      </c>
      <c r="E796" s="30">
        <v>60</v>
      </c>
    </row>
    <row r="797" spans="1:5" ht="12.75" customHeight="1">
      <c r="A797" s="3"/>
      <c r="B797" s="33">
        <v>40487</v>
      </c>
      <c r="C797" s="3" t="s">
        <v>289</v>
      </c>
      <c r="D797" s="3" t="s">
        <v>585</v>
      </c>
      <c r="E797" s="31">
        <v>55</v>
      </c>
    </row>
    <row r="798" spans="1:5" ht="12.75" customHeight="1">
      <c r="A798" s="2"/>
      <c r="B798" s="32">
        <v>40486</v>
      </c>
      <c r="C798" s="2" t="s">
        <v>289</v>
      </c>
      <c r="D798" s="2" t="s">
        <v>586</v>
      </c>
      <c r="E798" s="30">
        <v>300</v>
      </c>
    </row>
    <row r="799" spans="1:5" ht="12.75" customHeight="1">
      <c r="A799" s="3"/>
      <c r="B799" s="33">
        <v>40486</v>
      </c>
      <c r="C799" s="3" t="s">
        <v>289</v>
      </c>
      <c r="D799" s="3" t="s">
        <v>586</v>
      </c>
      <c r="E799" s="31">
        <v>300</v>
      </c>
    </row>
    <row r="800" spans="1:5" ht="12.75" customHeight="1">
      <c r="A800" s="2"/>
      <c r="B800" s="32">
        <v>40486</v>
      </c>
      <c r="C800" s="2" t="s">
        <v>289</v>
      </c>
      <c r="D800" s="2" t="s">
        <v>586</v>
      </c>
      <c r="E800" s="30">
        <v>151</v>
      </c>
    </row>
    <row r="801" spans="1:5" ht="12.75" customHeight="1">
      <c r="A801" s="3"/>
      <c r="B801" s="33">
        <v>40486</v>
      </c>
      <c r="C801" s="3" t="s">
        <v>289</v>
      </c>
      <c r="D801" s="3" t="s">
        <v>586</v>
      </c>
      <c r="E801" s="31">
        <v>149</v>
      </c>
    </row>
    <row r="802" spans="1:5" ht="12.75" customHeight="1">
      <c r="A802" s="2"/>
      <c r="B802" s="32">
        <v>40486</v>
      </c>
      <c r="C802" s="2" t="s">
        <v>289</v>
      </c>
      <c r="D802" s="2" t="s">
        <v>587</v>
      </c>
      <c r="E802" s="30">
        <v>146.72979899999999</v>
      </c>
    </row>
    <row r="803" spans="1:5" ht="12.75" customHeight="1">
      <c r="A803" s="3"/>
      <c r="B803" s="33">
        <v>40483</v>
      </c>
      <c r="C803" s="3" t="s">
        <v>289</v>
      </c>
      <c r="D803" s="3" t="s">
        <v>588</v>
      </c>
      <c r="E803" s="31">
        <v>400</v>
      </c>
    </row>
    <row r="804" spans="1:5" ht="12.75" customHeight="1">
      <c r="A804" s="2"/>
      <c r="B804" s="32">
        <v>40480</v>
      </c>
      <c r="C804" s="2" t="s">
        <v>289</v>
      </c>
      <c r="D804" s="2" t="s">
        <v>278</v>
      </c>
      <c r="E804" s="30">
        <v>850</v>
      </c>
    </row>
    <row r="805" spans="1:5" ht="12.75" customHeight="1">
      <c r="A805" s="3"/>
      <c r="B805" s="33">
        <v>40480</v>
      </c>
      <c r="C805" s="3" t="s">
        <v>289</v>
      </c>
      <c r="D805" s="3" t="s">
        <v>423</v>
      </c>
      <c r="E805" s="31">
        <v>300</v>
      </c>
    </row>
    <row r="806" spans="1:5" ht="12.75" customHeight="1">
      <c r="A806" s="2"/>
      <c r="B806" s="32">
        <v>40480</v>
      </c>
      <c r="C806" s="2" t="s">
        <v>289</v>
      </c>
      <c r="D806" s="2" t="s">
        <v>589</v>
      </c>
      <c r="E806" s="30">
        <v>264.75</v>
      </c>
    </row>
    <row r="807" spans="1:5" ht="12.75" customHeight="1">
      <c r="A807" s="3"/>
      <c r="B807" s="33">
        <v>40480</v>
      </c>
      <c r="C807" s="3" t="s">
        <v>289</v>
      </c>
      <c r="D807" s="3" t="s">
        <v>590</v>
      </c>
      <c r="E807" s="31">
        <v>400</v>
      </c>
    </row>
    <row r="808" spans="1:5" ht="12.75" customHeight="1">
      <c r="A808" s="2"/>
      <c r="B808" s="32">
        <v>40480</v>
      </c>
      <c r="C808" s="2" t="s">
        <v>289</v>
      </c>
      <c r="D808" s="2" t="s">
        <v>591</v>
      </c>
      <c r="E808" s="30">
        <v>80</v>
      </c>
    </row>
    <row r="809" spans="1:5" ht="12.75" customHeight="1">
      <c r="A809" s="3"/>
      <c r="B809" s="33">
        <v>40480</v>
      </c>
      <c r="C809" s="3" t="s">
        <v>289</v>
      </c>
      <c r="D809" s="3" t="s">
        <v>592</v>
      </c>
      <c r="E809" s="31">
        <v>10</v>
      </c>
    </row>
    <row r="810" spans="1:5" ht="12.75" customHeight="1">
      <c r="A810" s="2"/>
      <c r="B810" s="32">
        <v>40472</v>
      </c>
      <c r="C810" s="2" t="s">
        <v>289</v>
      </c>
      <c r="D810" s="2" t="s">
        <v>593</v>
      </c>
      <c r="E810" s="30">
        <v>100</v>
      </c>
    </row>
    <row r="811" spans="1:5" ht="12.75" customHeight="1">
      <c r="A811" s="3"/>
      <c r="B811" s="33">
        <v>40469</v>
      </c>
      <c r="C811" s="3" t="s">
        <v>289</v>
      </c>
      <c r="D811" s="3" t="s">
        <v>594</v>
      </c>
      <c r="E811" s="31">
        <v>90</v>
      </c>
    </row>
    <row r="812" spans="1:5" ht="12.75" customHeight="1">
      <c r="A812" s="2"/>
      <c r="B812" s="32">
        <v>40464</v>
      </c>
      <c r="C812" s="2" t="s">
        <v>289</v>
      </c>
      <c r="D812" s="2" t="s">
        <v>595</v>
      </c>
      <c r="E812" s="30">
        <v>1000</v>
      </c>
    </row>
    <row r="813" spans="1:5" ht="12.75" customHeight="1">
      <c r="A813" s="3"/>
      <c r="B813" s="33">
        <v>40462</v>
      </c>
      <c r="C813" s="3" t="s">
        <v>289</v>
      </c>
      <c r="D813" s="3" t="s">
        <v>596</v>
      </c>
      <c r="E813" s="31">
        <v>300</v>
      </c>
    </row>
    <row r="814" spans="1:5" ht="12.75" customHeight="1">
      <c r="A814" s="2"/>
      <c r="B814" s="32">
        <v>40456</v>
      </c>
      <c r="C814" s="2" t="s">
        <v>289</v>
      </c>
      <c r="D814" s="2" t="s">
        <v>597</v>
      </c>
      <c r="E814" s="30">
        <v>800</v>
      </c>
    </row>
    <row r="815" spans="1:5" ht="12.75" customHeight="1">
      <c r="A815" s="3"/>
      <c r="B815" s="33">
        <v>40451</v>
      </c>
      <c r="C815" s="3" t="s">
        <v>289</v>
      </c>
      <c r="D815" s="3" t="s">
        <v>602</v>
      </c>
      <c r="E815" s="31">
        <v>270</v>
      </c>
    </row>
    <row r="816" spans="1:5" ht="12.75" customHeight="1">
      <c r="A816" s="2"/>
      <c r="B816" s="32">
        <v>40451</v>
      </c>
      <c r="C816" s="2" t="s">
        <v>289</v>
      </c>
      <c r="D816" s="2" t="s">
        <v>598</v>
      </c>
      <c r="E816" s="30">
        <v>2430</v>
      </c>
    </row>
    <row r="817" spans="1:5" ht="12.75" customHeight="1">
      <c r="A817" s="3"/>
      <c r="B817" s="33">
        <v>40451</v>
      </c>
      <c r="C817" s="3" t="s">
        <v>289</v>
      </c>
      <c r="D817" s="3" t="s">
        <v>599</v>
      </c>
      <c r="E817" s="31">
        <v>600</v>
      </c>
    </row>
    <row r="818" spans="1:5" ht="12.75" customHeight="1">
      <c r="A818" s="2"/>
      <c r="B818" s="32">
        <v>40445</v>
      </c>
      <c r="C818" s="2" t="s">
        <v>289</v>
      </c>
      <c r="D818" s="2" t="s">
        <v>600</v>
      </c>
      <c r="E818" s="30">
        <v>659</v>
      </c>
    </row>
    <row r="819" spans="1:5" ht="12.75" customHeight="1">
      <c r="A819" s="3"/>
      <c r="B819" s="33">
        <v>40443</v>
      </c>
      <c r="C819" s="3" t="s">
        <v>289</v>
      </c>
      <c r="D819" s="3" t="s">
        <v>601</v>
      </c>
      <c r="E819" s="31">
        <v>600</v>
      </c>
    </row>
    <row r="820" spans="1:5" ht="12.75" customHeight="1">
      <c r="A820" s="2"/>
      <c r="B820" s="32">
        <v>40434</v>
      </c>
      <c r="C820" s="2" t="s">
        <v>289</v>
      </c>
      <c r="D820" s="2" t="s">
        <v>602</v>
      </c>
      <c r="E820" s="30">
        <v>250</v>
      </c>
    </row>
    <row r="821" spans="1:5" ht="12.75" customHeight="1">
      <c r="A821" s="3"/>
      <c r="B821" s="33">
        <v>40431</v>
      </c>
      <c r="C821" s="3" t="s">
        <v>289</v>
      </c>
      <c r="D821" s="3" t="s">
        <v>603</v>
      </c>
      <c r="E821" s="31">
        <v>80</v>
      </c>
    </row>
    <row r="822" spans="1:5" ht="12.75" customHeight="1">
      <c r="A822" s="2"/>
      <c r="B822" s="32">
        <v>40422</v>
      </c>
      <c r="C822" s="2" t="s">
        <v>289</v>
      </c>
      <c r="D822" s="2" t="s">
        <v>604</v>
      </c>
      <c r="E822" s="30">
        <v>75</v>
      </c>
    </row>
    <row r="823" spans="1:5" ht="12.75" customHeight="1">
      <c r="A823" s="3"/>
      <c r="B823" s="33">
        <v>40421</v>
      </c>
      <c r="C823" s="3" t="s">
        <v>289</v>
      </c>
      <c r="D823" s="3" t="s">
        <v>605</v>
      </c>
      <c r="E823" s="31">
        <v>450</v>
      </c>
    </row>
    <row r="824" spans="1:5" ht="12.75" customHeight="1">
      <c r="A824" s="2"/>
      <c r="B824" s="32">
        <v>40420</v>
      </c>
      <c r="C824" s="2" t="s">
        <v>289</v>
      </c>
      <c r="D824" s="2" t="s">
        <v>606</v>
      </c>
      <c r="E824" s="30">
        <v>36</v>
      </c>
    </row>
    <row r="825" spans="1:5" ht="12.75" customHeight="1">
      <c r="A825" s="3"/>
      <c r="B825" s="33">
        <v>40420</v>
      </c>
      <c r="C825" s="3" t="s">
        <v>289</v>
      </c>
      <c r="D825" s="3" t="s">
        <v>607</v>
      </c>
      <c r="E825" s="31">
        <v>56</v>
      </c>
    </row>
    <row r="826" spans="1:5" ht="12.75" customHeight="1">
      <c r="A826" s="2"/>
      <c r="B826" s="32">
        <v>40420</v>
      </c>
      <c r="C826" s="2" t="s">
        <v>289</v>
      </c>
      <c r="D826" s="2" t="s">
        <v>608</v>
      </c>
      <c r="E826" s="30">
        <v>308</v>
      </c>
    </row>
    <row r="827" spans="1:5" ht="12.75" customHeight="1">
      <c r="A827" s="3"/>
      <c r="B827" s="33">
        <v>40420</v>
      </c>
      <c r="C827" s="3" t="s">
        <v>289</v>
      </c>
      <c r="D827" s="3" t="s">
        <v>274</v>
      </c>
      <c r="E827" s="31">
        <v>150</v>
      </c>
    </row>
    <row r="828" spans="1:5" ht="12.75" customHeight="1">
      <c r="A828" s="2"/>
      <c r="B828" s="32">
        <v>40420</v>
      </c>
      <c r="C828" s="2" t="s">
        <v>289</v>
      </c>
      <c r="D828" s="2" t="s">
        <v>609</v>
      </c>
      <c r="E828" s="30">
        <v>70</v>
      </c>
    </row>
    <row r="829" spans="1:5" ht="12.75" customHeight="1">
      <c r="A829" s="3"/>
      <c r="B829" s="33">
        <v>40406</v>
      </c>
      <c r="C829" s="3" t="s">
        <v>289</v>
      </c>
      <c r="D829" s="3" t="s">
        <v>89</v>
      </c>
      <c r="E829" s="31">
        <v>280</v>
      </c>
    </row>
    <row r="830" spans="1:5" ht="12.75" customHeight="1">
      <c r="A830" s="2"/>
      <c r="B830" s="32">
        <v>40406</v>
      </c>
      <c r="C830" s="2" t="s">
        <v>289</v>
      </c>
      <c r="D830" s="2" t="s">
        <v>610</v>
      </c>
      <c r="E830" s="30">
        <v>1500</v>
      </c>
    </row>
    <row r="831" spans="1:5" ht="12.75" customHeight="1">
      <c r="A831" s="3"/>
      <c r="B831" s="33">
        <v>40403</v>
      </c>
      <c r="C831" s="3" t="s">
        <v>289</v>
      </c>
      <c r="D831" s="3" t="s">
        <v>611</v>
      </c>
      <c r="E831" s="31">
        <v>60</v>
      </c>
    </row>
    <row r="832" spans="1:5" ht="12.75" customHeight="1">
      <c r="A832" s="2"/>
      <c r="B832" s="32">
        <v>40403</v>
      </c>
      <c r="C832" s="2" t="s">
        <v>289</v>
      </c>
      <c r="D832" s="2" t="s">
        <v>612</v>
      </c>
      <c r="E832" s="30">
        <v>325</v>
      </c>
    </row>
    <row r="833" spans="1:5" ht="12.75" customHeight="1">
      <c r="A833" s="3"/>
      <c r="B833" s="33">
        <v>40403</v>
      </c>
      <c r="C833" s="3" t="s">
        <v>289</v>
      </c>
      <c r="D833" s="3" t="s">
        <v>612</v>
      </c>
      <c r="E833" s="31">
        <v>325</v>
      </c>
    </row>
    <row r="834" spans="1:5" ht="12.75" customHeight="1">
      <c r="A834" s="2"/>
      <c r="B834" s="32">
        <v>40401</v>
      </c>
      <c r="C834" s="2" t="s">
        <v>289</v>
      </c>
      <c r="D834" s="2" t="s">
        <v>613</v>
      </c>
      <c r="E834" s="30">
        <v>60</v>
      </c>
    </row>
    <row r="835" spans="1:5" ht="12.75" customHeight="1">
      <c r="A835" s="3"/>
      <c r="B835" s="33">
        <v>40393</v>
      </c>
      <c r="C835" s="3" t="s">
        <v>289</v>
      </c>
      <c r="D835" s="3" t="s">
        <v>614</v>
      </c>
      <c r="E835" s="31">
        <v>50</v>
      </c>
    </row>
    <row r="836" spans="1:5" ht="12.75" customHeight="1">
      <c r="A836" s="2"/>
      <c r="B836" s="32">
        <v>40389</v>
      </c>
      <c r="C836" s="2" t="s">
        <v>289</v>
      </c>
      <c r="D836" s="2" t="s">
        <v>205</v>
      </c>
      <c r="E836" s="30">
        <v>200</v>
      </c>
    </row>
    <row r="837" spans="1:5" ht="12.75" customHeight="1">
      <c r="A837" s="3"/>
      <c r="B837" s="33">
        <v>40389</v>
      </c>
      <c r="C837" s="3" t="s">
        <v>289</v>
      </c>
      <c r="D837" s="3" t="s">
        <v>615</v>
      </c>
      <c r="E837" s="31">
        <v>178</v>
      </c>
    </row>
    <row r="838" spans="1:5" ht="12.75" customHeight="1">
      <c r="A838" s="2"/>
      <c r="B838" s="32">
        <v>40389</v>
      </c>
      <c r="C838" s="2" t="s">
        <v>289</v>
      </c>
      <c r="D838" s="2" t="s">
        <v>615</v>
      </c>
      <c r="E838" s="30">
        <v>50</v>
      </c>
    </row>
    <row r="839" spans="1:5" ht="12.75" customHeight="1">
      <c r="A839" s="3"/>
      <c r="B839" s="33">
        <v>40386</v>
      </c>
      <c r="C839" s="3" t="s">
        <v>289</v>
      </c>
      <c r="D839" s="3" t="s">
        <v>616</v>
      </c>
      <c r="E839" s="31">
        <v>60</v>
      </c>
    </row>
    <row r="840" spans="1:5" ht="12.75" customHeight="1">
      <c r="A840" s="2"/>
      <c r="B840" s="32">
        <v>40380</v>
      </c>
      <c r="C840" s="2" t="s">
        <v>289</v>
      </c>
      <c r="D840" s="2" t="s">
        <v>395</v>
      </c>
      <c r="E840" s="30">
        <v>500</v>
      </c>
    </row>
    <row r="841" spans="1:5" ht="12.75" customHeight="1">
      <c r="A841" s="3"/>
      <c r="B841" s="33">
        <v>40378</v>
      </c>
      <c r="C841" s="3" t="s">
        <v>289</v>
      </c>
      <c r="D841" s="3" t="s">
        <v>617</v>
      </c>
      <c r="E841" s="31">
        <v>100</v>
      </c>
    </row>
    <row r="842" spans="1:5" ht="12.75" customHeight="1">
      <c r="A842" s="2"/>
      <c r="B842" s="32">
        <v>40371</v>
      </c>
      <c r="C842" s="2" t="s">
        <v>289</v>
      </c>
      <c r="D842" s="2" t="s">
        <v>618</v>
      </c>
      <c r="E842" s="30">
        <v>133.5</v>
      </c>
    </row>
    <row r="843" spans="1:5" ht="12.75" customHeight="1">
      <c r="A843" s="3"/>
      <c r="B843" s="33">
        <v>40367</v>
      </c>
      <c r="C843" s="3" t="s">
        <v>289</v>
      </c>
      <c r="D843" s="3" t="s">
        <v>619</v>
      </c>
      <c r="E843" s="31">
        <v>66.5</v>
      </c>
    </row>
    <row r="844" spans="1:5" ht="12.75" customHeight="1">
      <c r="A844" s="2"/>
      <c r="B844" s="32">
        <v>40366</v>
      </c>
      <c r="C844" s="2" t="s">
        <v>289</v>
      </c>
      <c r="D844" s="2" t="s">
        <v>620</v>
      </c>
      <c r="E844" s="30">
        <v>40</v>
      </c>
    </row>
    <row r="845" spans="1:5" ht="12.75" customHeight="1">
      <c r="A845" s="3"/>
      <c r="B845" s="33">
        <v>40357</v>
      </c>
      <c r="C845" s="3" t="s">
        <v>289</v>
      </c>
      <c r="D845" s="3" t="s">
        <v>621</v>
      </c>
      <c r="E845" s="31">
        <v>125</v>
      </c>
    </row>
    <row r="846" spans="1:5" ht="12.75" customHeight="1">
      <c r="A846" s="2"/>
      <c r="B846" s="32">
        <v>40354</v>
      </c>
      <c r="C846" s="2" t="s">
        <v>289</v>
      </c>
      <c r="D846" s="2" t="s">
        <v>1759</v>
      </c>
      <c r="E846" s="30">
        <v>93</v>
      </c>
    </row>
    <row r="847" spans="1:5" ht="12.75" customHeight="1">
      <c r="A847" s="3"/>
      <c r="B847" s="33">
        <v>40353</v>
      </c>
      <c r="C847" s="3" t="s">
        <v>289</v>
      </c>
      <c r="D847" s="3" t="s">
        <v>558</v>
      </c>
      <c r="E847" s="31">
        <v>120</v>
      </c>
    </row>
    <row r="848" spans="1:5" ht="12.75" customHeight="1">
      <c r="A848" s="2"/>
      <c r="B848" s="32">
        <v>40351</v>
      </c>
      <c r="C848" s="2" t="s">
        <v>289</v>
      </c>
      <c r="D848" s="2" t="s">
        <v>622</v>
      </c>
      <c r="E848" s="30">
        <v>500</v>
      </c>
    </row>
    <row r="849" spans="1:5" ht="12.75" customHeight="1">
      <c r="A849" s="3"/>
      <c r="B849" s="33">
        <v>40350</v>
      </c>
      <c r="C849" s="3" t="s">
        <v>289</v>
      </c>
      <c r="D849" s="3" t="s">
        <v>623</v>
      </c>
      <c r="E849" s="31">
        <v>300</v>
      </c>
    </row>
    <row r="850" spans="1:5" ht="12.75" customHeight="1">
      <c r="A850" s="2"/>
      <c r="B850" s="32">
        <v>40346</v>
      </c>
      <c r="C850" s="2" t="s">
        <v>289</v>
      </c>
      <c r="D850" s="2" t="s">
        <v>624</v>
      </c>
      <c r="E850" s="30">
        <v>60</v>
      </c>
    </row>
    <row r="851" spans="1:5" ht="12.75" customHeight="1">
      <c r="A851" s="3"/>
      <c r="B851" s="33">
        <v>40344</v>
      </c>
      <c r="C851" s="3" t="s">
        <v>289</v>
      </c>
      <c r="D851" s="3" t="s">
        <v>470</v>
      </c>
      <c r="E851" s="31">
        <v>125</v>
      </c>
    </row>
    <row r="852" spans="1:5" ht="12.75" customHeight="1">
      <c r="A852" s="2"/>
      <c r="B852" s="32">
        <v>40338</v>
      </c>
      <c r="C852" s="2" t="s">
        <v>289</v>
      </c>
      <c r="D852" s="2" t="s">
        <v>625</v>
      </c>
      <c r="E852" s="30">
        <v>300</v>
      </c>
    </row>
    <row r="853" spans="1:5" ht="12.75" customHeight="1">
      <c r="A853" s="3"/>
      <c r="B853" s="33">
        <v>40338</v>
      </c>
      <c r="C853" s="3" t="s">
        <v>289</v>
      </c>
      <c r="D853" s="3" t="s">
        <v>494</v>
      </c>
      <c r="E853" s="31">
        <v>500</v>
      </c>
    </row>
    <row r="854" spans="1:5" ht="12.75" customHeight="1">
      <c r="A854" s="2"/>
      <c r="B854" s="32">
        <v>40337</v>
      </c>
      <c r="C854" s="2" t="s">
        <v>289</v>
      </c>
      <c r="D854" s="2" t="s">
        <v>626</v>
      </c>
      <c r="E854" s="30">
        <v>300</v>
      </c>
    </row>
    <row r="855" spans="1:5" ht="12.75" customHeight="1">
      <c r="A855" s="3"/>
      <c r="B855" s="33">
        <v>40333</v>
      </c>
      <c r="C855" s="3" t="s">
        <v>289</v>
      </c>
      <c r="D855" s="3" t="s">
        <v>45</v>
      </c>
      <c r="E855" s="31">
        <v>200</v>
      </c>
    </row>
    <row r="856" spans="1:5" ht="12.75" customHeight="1">
      <c r="A856" s="2"/>
      <c r="B856" s="32">
        <v>40329</v>
      </c>
      <c r="C856" s="2" t="s">
        <v>289</v>
      </c>
      <c r="D856" s="2" t="s">
        <v>170</v>
      </c>
      <c r="E856" s="30">
        <v>30</v>
      </c>
    </row>
    <row r="857" spans="1:5" ht="12.75" customHeight="1">
      <c r="A857" s="3"/>
      <c r="B857" s="33">
        <v>40326</v>
      </c>
      <c r="C857" s="3" t="s">
        <v>289</v>
      </c>
      <c r="D857" s="3" t="s">
        <v>97</v>
      </c>
      <c r="E857" s="31">
        <v>350</v>
      </c>
    </row>
    <row r="858" spans="1:5" ht="12.75" customHeight="1">
      <c r="A858" s="2"/>
      <c r="B858" s="32">
        <v>40324</v>
      </c>
      <c r="C858" s="2" t="s">
        <v>289</v>
      </c>
      <c r="D858" s="2" t="s">
        <v>627</v>
      </c>
      <c r="E858" s="30">
        <v>100</v>
      </c>
    </row>
    <row r="859" spans="1:5" ht="12.75" customHeight="1">
      <c r="A859" s="3"/>
      <c r="B859" s="33">
        <v>40319</v>
      </c>
      <c r="C859" s="3" t="s">
        <v>289</v>
      </c>
      <c r="D859" s="3" t="s">
        <v>628</v>
      </c>
      <c r="E859" s="31">
        <v>70</v>
      </c>
    </row>
    <row r="860" spans="1:5" ht="12.75" customHeight="1">
      <c r="A860" s="2"/>
      <c r="B860" s="32">
        <v>40317</v>
      </c>
      <c r="C860" s="2" t="s">
        <v>289</v>
      </c>
      <c r="D860" s="2" t="s">
        <v>629</v>
      </c>
      <c r="E860" s="30">
        <v>1000</v>
      </c>
    </row>
    <row r="861" spans="1:5" ht="12.75" customHeight="1">
      <c r="A861" s="3"/>
      <c r="B861" s="33">
        <v>40317</v>
      </c>
      <c r="C861" s="3" t="s">
        <v>289</v>
      </c>
      <c r="D861" s="3" t="s">
        <v>630</v>
      </c>
      <c r="E861" s="31">
        <v>400</v>
      </c>
    </row>
    <row r="862" spans="1:5" ht="12.75" customHeight="1">
      <c r="A862" s="2"/>
      <c r="B862" s="32">
        <v>40311</v>
      </c>
      <c r="C862" s="2" t="s">
        <v>289</v>
      </c>
      <c r="D862" s="2" t="s">
        <v>631</v>
      </c>
      <c r="E862" s="30">
        <v>103</v>
      </c>
    </row>
    <row r="863" spans="1:5" ht="12.75" customHeight="1">
      <c r="A863" s="3"/>
      <c r="B863" s="33">
        <v>40309</v>
      </c>
      <c r="C863" s="3" t="s">
        <v>289</v>
      </c>
      <c r="D863" s="3" t="s">
        <v>503</v>
      </c>
      <c r="E863" s="31">
        <v>370</v>
      </c>
    </row>
    <row r="864" spans="1:5" ht="12.75" customHeight="1">
      <c r="A864" s="2"/>
      <c r="B864" s="32">
        <v>40309</v>
      </c>
      <c r="C864" s="2" t="s">
        <v>289</v>
      </c>
      <c r="D864" s="2" t="s">
        <v>632</v>
      </c>
      <c r="E864" s="30">
        <v>200</v>
      </c>
    </row>
    <row r="865" spans="1:5" ht="12.75" customHeight="1">
      <c r="A865" s="3"/>
      <c r="B865" s="33">
        <v>40301</v>
      </c>
      <c r="C865" s="3" t="s">
        <v>289</v>
      </c>
      <c r="D865" s="3" t="s">
        <v>633</v>
      </c>
      <c r="E865" s="31">
        <v>66</v>
      </c>
    </row>
    <row r="866" spans="1:5" ht="12.75" customHeight="1">
      <c r="A866" s="2"/>
      <c r="B866" s="32">
        <v>40297</v>
      </c>
      <c r="C866" s="2" t="s">
        <v>289</v>
      </c>
      <c r="D866" s="2" t="s">
        <v>573</v>
      </c>
      <c r="E866" s="30">
        <v>260</v>
      </c>
    </row>
    <row r="867" spans="1:5" ht="12.75" customHeight="1">
      <c r="A867" s="3"/>
      <c r="B867" s="33">
        <v>40297</v>
      </c>
      <c r="C867" s="3" t="s">
        <v>289</v>
      </c>
      <c r="D867" s="3" t="s">
        <v>634</v>
      </c>
      <c r="E867" s="31">
        <v>264</v>
      </c>
    </row>
    <row r="868" spans="1:5" ht="12.75" customHeight="1">
      <c r="A868" s="2"/>
      <c r="B868" s="32">
        <v>40297</v>
      </c>
      <c r="C868" s="2" t="s">
        <v>289</v>
      </c>
      <c r="D868" s="2" t="s">
        <v>635</v>
      </c>
      <c r="E868" s="30">
        <v>400</v>
      </c>
    </row>
    <row r="869" spans="1:5" ht="12.75" customHeight="1">
      <c r="A869" s="3"/>
      <c r="B869" s="33">
        <v>40295</v>
      </c>
      <c r="C869" s="3" t="s">
        <v>289</v>
      </c>
      <c r="D869" s="3" t="s">
        <v>636</v>
      </c>
      <c r="E869" s="31">
        <v>85</v>
      </c>
    </row>
    <row r="870" spans="1:5" ht="12.75" customHeight="1">
      <c r="A870" s="2"/>
      <c r="B870" s="32">
        <v>40291</v>
      </c>
      <c r="C870" s="2" t="s">
        <v>289</v>
      </c>
      <c r="D870" s="2" t="s">
        <v>637</v>
      </c>
      <c r="E870" s="30">
        <v>250</v>
      </c>
    </row>
    <row r="871" spans="1:5" ht="12.75" customHeight="1">
      <c r="A871" s="3"/>
      <c r="B871" s="33">
        <v>40291</v>
      </c>
      <c r="C871" s="3" t="s">
        <v>289</v>
      </c>
      <c r="D871" s="3" t="s">
        <v>638</v>
      </c>
      <c r="E871" s="31">
        <v>303</v>
      </c>
    </row>
    <row r="872" spans="1:5" ht="12.75" customHeight="1">
      <c r="A872" s="2"/>
      <c r="B872" s="32">
        <v>40280</v>
      </c>
      <c r="C872" s="2" t="s">
        <v>289</v>
      </c>
      <c r="D872" s="2" t="s">
        <v>639</v>
      </c>
      <c r="E872" s="30">
        <v>100</v>
      </c>
    </row>
    <row r="873" spans="1:5" ht="12.75" customHeight="1">
      <c r="A873" s="3"/>
      <c r="B873" s="33">
        <v>40268</v>
      </c>
      <c r="C873" s="3" t="s">
        <v>289</v>
      </c>
      <c r="D873" s="3" t="s">
        <v>640</v>
      </c>
      <c r="E873" s="31">
        <v>150</v>
      </c>
    </row>
    <row r="874" spans="1:5" ht="12.75" customHeight="1">
      <c r="A874" s="2"/>
      <c r="B874" s="32">
        <v>40267</v>
      </c>
      <c r="C874" s="2" t="s">
        <v>289</v>
      </c>
      <c r="D874" s="2" t="s">
        <v>641</v>
      </c>
      <c r="E874" s="30">
        <v>122</v>
      </c>
    </row>
    <row r="875" spans="1:5" ht="12.75" customHeight="1">
      <c r="A875" s="3"/>
      <c r="B875" s="33">
        <v>40266</v>
      </c>
      <c r="C875" s="3" t="s">
        <v>289</v>
      </c>
      <c r="D875" s="3" t="s">
        <v>642</v>
      </c>
      <c r="E875" s="31">
        <v>1030</v>
      </c>
    </row>
    <row r="876" spans="1:5" ht="12.75" customHeight="1">
      <c r="A876" s="2"/>
      <c r="B876" s="32">
        <v>40266</v>
      </c>
      <c r="C876" s="2" t="s">
        <v>289</v>
      </c>
      <c r="D876" s="2" t="s">
        <v>643</v>
      </c>
      <c r="E876" s="30">
        <v>150</v>
      </c>
    </row>
    <row r="877" spans="1:5" ht="12.75" customHeight="1">
      <c r="A877" s="3"/>
      <c r="B877" s="33">
        <v>40262</v>
      </c>
      <c r="C877" s="3" t="s">
        <v>289</v>
      </c>
      <c r="D877" s="3" t="s">
        <v>576</v>
      </c>
      <c r="E877" s="31">
        <v>130</v>
      </c>
    </row>
    <row r="878" spans="1:5" ht="12.75" customHeight="1">
      <c r="A878" s="2"/>
      <c r="B878" s="32">
        <v>40253</v>
      </c>
      <c r="C878" s="2" t="s">
        <v>289</v>
      </c>
      <c r="D878" s="2" t="s">
        <v>644</v>
      </c>
      <c r="E878" s="30">
        <v>80</v>
      </c>
    </row>
    <row r="879" spans="1:5" ht="12.75" customHeight="1">
      <c r="A879" s="3"/>
      <c r="B879" s="33">
        <v>40252</v>
      </c>
      <c r="C879" s="3" t="s">
        <v>289</v>
      </c>
      <c r="D879" s="3" t="s">
        <v>645</v>
      </c>
      <c r="E879" s="31">
        <v>300</v>
      </c>
    </row>
    <row r="880" spans="1:5" ht="12.75" customHeight="1">
      <c r="A880" s="2"/>
      <c r="B880" s="32">
        <v>40252</v>
      </c>
      <c r="C880" s="2" t="s">
        <v>289</v>
      </c>
      <c r="D880" s="2" t="s">
        <v>646</v>
      </c>
      <c r="E880" s="30">
        <v>450</v>
      </c>
    </row>
    <row r="881" spans="1:5" ht="12.75" customHeight="1">
      <c r="A881" s="3"/>
      <c r="B881" s="33">
        <v>40239</v>
      </c>
      <c r="C881" s="3" t="s">
        <v>289</v>
      </c>
      <c r="D881" s="3" t="s">
        <v>170</v>
      </c>
      <c r="E881" s="31">
        <v>300</v>
      </c>
    </row>
    <row r="882" spans="1:5" ht="12.75" customHeight="1">
      <c r="A882" s="2"/>
      <c r="B882" s="32">
        <v>40221</v>
      </c>
      <c r="C882" s="2" t="s">
        <v>289</v>
      </c>
      <c r="D882" s="2" t="s">
        <v>561</v>
      </c>
      <c r="E882" s="30">
        <v>135</v>
      </c>
    </row>
    <row r="883" spans="1:5" ht="12.75" customHeight="1">
      <c r="A883" s="3"/>
      <c r="B883" s="33">
        <v>40207</v>
      </c>
      <c r="C883" s="3" t="s">
        <v>289</v>
      </c>
      <c r="D883" s="3" t="s">
        <v>647</v>
      </c>
      <c r="E883" s="31">
        <v>140</v>
      </c>
    </row>
    <row r="884" spans="1:5" ht="12.75" customHeight="1">
      <c r="A884" s="2"/>
      <c r="B884" s="32">
        <v>40200</v>
      </c>
      <c r="C884" s="2" t="s">
        <v>289</v>
      </c>
      <c r="D884" s="2" t="s">
        <v>648</v>
      </c>
      <c r="E884" s="30">
        <v>40</v>
      </c>
    </row>
    <row r="885" spans="1:5" ht="12.75" customHeight="1">
      <c r="A885" s="3"/>
      <c r="B885" s="33">
        <v>40199</v>
      </c>
      <c r="C885" s="3" t="s">
        <v>289</v>
      </c>
      <c r="D885" s="3" t="s">
        <v>643</v>
      </c>
      <c r="E885" s="31">
        <v>300</v>
      </c>
    </row>
    <row r="886" spans="1:5" ht="12.75" customHeight="1">
      <c r="A886" s="2"/>
      <c r="B886" s="32">
        <v>40197</v>
      </c>
      <c r="C886" s="2" t="s">
        <v>289</v>
      </c>
      <c r="D886" s="2" t="s">
        <v>649</v>
      </c>
      <c r="E886" s="30">
        <v>250</v>
      </c>
    </row>
    <row r="887" spans="1:5" ht="12.75" customHeight="1">
      <c r="A887" s="3"/>
      <c r="B887" s="33">
        <v>40186</v>
      </c>
      <c r="C887" s="3" t="s">
        <v>289</v>
      </c>
      <c r="D887" s="3" t="s">
        <v>45</v>
      </c>
      <c r="E887" s="31">
        <v>200</v>
      </c>
    </row>
    <row r="888" spans="1:5" ht="12.75">
      <c r="A888" s="35"/>
      <c r="B888" s="35"/>
      <c r="C888" s="35"/>
      <c r="D888" s="35" t="s">
        <v>62</v>
      </c>
      <c r="E888" s="34">
        <f>SUM(E748:E887)</f>
        <v>36711.928743</v>
      </c>
    </row>
    <row r="889" spans="1:5" ht="36" customHeight="1">
      <c r="A889" s="17"/>
      <c r="B889" s="18"/>
      <c r="C889" s="17"/>
      <c r="D889" s="17"/>
      <c r="E889" s="42"/>
    </row>
    <row r="890" spans="1:5" ht="24.75">
      <c r="A890" s="12" t="s">
        <v>63</v>
      </c>
      <c r="B890" s="10"/>
      <c r="C890" s="10"/>
      <c r="D890" s="11"/>
      <c r="E890" s="11"/>
    </row>
    <row r="891" spans="1:5" ht="36" customHeight="1">
      <c r="A891" s="1" t="s">
        <v>550</v>
      </c>
      <c r="B891" s="28" t="s">
        <v>551</v>
      </c>
      <c r="C891" s="28" t="s">
        <v>6</v>
      </c>
      <c r="D891" s="28" t="s">
        <v>7</v>
      </c>
      <c r="E891" s="28" t="s">
        <v>552</v>
      </c>
    </row>
    <row r="892" spans="1:5" ht="12.75" customHeight="1">
      <c r="A892" s="2"/>
      <c r="B892" s="32">
        <v>40177</v>
      </c>
      <c r="C892" s="2" t="s">
        <v>289</v>
      </c>
      <c r="D892" s="2" t="s">
        <v>650</v>
      </c>
      <c r="E892" s="30">
        <v>20</v>
      </c>
    </row>
    <row r="893" spans="1:5" ht="12.75" customHeight="1">
      <c r="A893" s="3"/>
      <c r="B893" s="33">
        <v>40176</v>
      </c>
      <c r="C893" s="3" t="s">
        <v>289</v>
      </c>
      <c r="D893" s="3" t="s">
        <v>651</v>
      </c>
      <c r="E893" s="31">
        <v>250</v>
      </c>
    </row>
    <row r="894" spans="1:5" ht="12.75" customHeight="1">
      <c r="A894" s="2"/>
      <c r="B894" s="32">
        <v>40176</v>
      </c>
      <c r="C894" s="2" t="s">
        <v>289</v>
      </c>
      <c r="D894" s="2" t="s">
        <v>652</v>
      </c>
      <c r="E894" s="30">
        <v>20</v>
      </c>
    </row>
    <row r="895" spans="1:5" ht="12.75" customHeight="1">
      <c r="A895" s="3"/>
      <c r="B895" s="33">
        <v>40175</v>
      </c>
      <c r="C895" s="3" t="s">
        <v>289</v>
      </c>
      <c r="D895" s="3" t="s">
        <v>653</v>
      </c>
      <c r="E895" s="31">
        <v>115.2</v>
      </c>
    </row>
    <row r="896" spans="1:5" ht="12.75" customHeight="1">
      <c r="A896" s="2"/>
      <c r="B896" s="32">
        <v>40175</v>
      </c>
      <c r="C896" s="2" t="s">
        <v>289</v>
      </c>
      <c r="D896" s="2" t="s">
        <v>236</v>
      </c>
      <c r="E896" s="30">
        <v>100</v>
      </c>
    </row>
    <row r="897" spans="1:5" ht="12.75" customHeight="1">
      <c r="A897" s="3"/>
      <c r="B897" s="33">
        <v>40170</v>
      </c>
      <c r="C897" s="3" t="s">
        <v>289</v>
      </c>
      <c r="D897" s="3" t="s">
        <v>654</v>
      </c>
      <c r="E897" s="31">
        <v>500</v>
      </c>
    </row>
    <row r="898" spans="1:5" ht="12.75" customHeight="1">
      <c r="A898" s="2"/>
      <c r="B898" s="32">
        <v>40169</v>
      </c>
      <c r="C898" s="2" t="s">
        <v>289</v>
      </c>
      <c r="D898" s="2" t="s">
        <v>655</v>
      </c>
      <c r="E898" s="30">
        <v>100</v>
      </c>
    </row>
    <row r="899" spans="1:5" ht="12.75" customHeight="1">
      <c r="A899" s="3"/>
      <c r="B899" s="33">
        <v>40169</v>
      </c>
      <c r="C899" s="3" t="s">
        <v>289</v>
      </c>
      <c r="D899" s="3" t="s">
        <v>478</v>
      </c>
      <c r="E899" s="31">
        <v>250</v>
      </c>
    </row>
    <row r="900" spans="1:5" ht="12.75" customHeight="1">
      <c r="A900" s="2"/>
      <c r="B900" s="32">
        <v>40168</v>
      </c>
      <c r="C900" s="2" t="s">
        <v>289</v>
      </c>
      <c r="D900" s="2" t="s">
        <v>638</v>
      </c>
      <c r="E900" s="30">
        <v>1000</v>
      </c>
    </row>
    <row r="901" spans="1:5" ht="12.75" customHeight="1">
      <c r="A901" s="3"/>
      <c r="B901" s="33">
        <v>40168</v>
      </c>
      <c r="C901" s="3" t="s">
        <v>289</v>
      </c>
      <c r="D901" s="3" t="s">
        <v>595</v>
      </c>
      <c r="E901" s="31">
        <v>1000</v>
      </c>
    </row>
    <row r="902" spans="1:5" ht="12.75" customHeight="1">
      <c r="A902" s="2"/>
      <c r="B902" s="32">
        <v>40157</v>
      </c>
      <c r="C902" s="2" t="s">
        <v>289</v>
      </c>
      <c r="D902" s="2" t="s">
        <v>656</v>
      </c>
      <c r="E902" s="30">
        <v>400</v>
      </c>
    </row>
    <row r="903" spans="1:5" ht="12.75" customHeight="1">
      <c r="A903" s="3"/>
      <c r="B903" s="33">
        <v>40156</v>
      </c>
      <c r="C903" s="3" t="s">
        <v>289</v>
      </c>
      <c r="D903" s="3" t="s">
        <v>252</v>
      </c>
      <c r="E903" s="31">
        <v>100</v>
      </c>
    </row>
    <row r="904" spans="1:5" ht="12.75" customHeight="1">
      <c r="A904" s="2"/>
      <c r="B904" s="32">
        <v>40151</v>
      </c>
      <c r="C904" s="2" t="s">
        <v>289</v>
      </c>
      <c r="D904" s="2" t="s">
        <v>657</v>
      </c>
      <c r="E904" s="30">
        <v>450</v>
      </c>
    </row>
    <row r="905" spans="1:5" ht="12.75" customHeight="1">
      <c r="A905" s="3"/>
      <c r="B905" s="33">
        <v>40151</v>
      </c>
      <c r="C905" s="3" t="s">
        <v>289</v>
      </c>
      <c r="D905" s="3" t="s">
        <v>658</v>
      </c>
      <c r="E905" s="31">
        <v>96.44585855999999</v>
      </c>
    </row>
    <row r="906" spans="1:5" ht="12.75" customHeight="1">
      <c r="A906" s="2"/>
      <c r="B906" s="32">
        <v>40151</v>
      </c>
      <c r="C906" s="2" t="s">
        <v>289</v>
      </c>
      <c r="D906" s="2" t="s">
        <v>659</v>
      </c>
      <c r="E906" s="30">
        <v>85</v>
      </c>
    </row>
    <row r="907" spans="1:5" ht="12.75" customHeight="1">
      <c r="A907" s="3"/>
      <c r="B907" s="33">
        <v>40143</v>
      </c>
      <c r="C907" s="3" t="s">
        <v>289</v>
      </c>
      <c r="D907" s="3" t="s">
        <v>428</v>
      </c>
      <c r="E907" s="31">
        <v>75</v>
      </c>
    </row>
    <row r="908" spans="1:5" ht="12.75" customHeight="1">
      <c r="A908" s="2"/>
      <c r="B908" s="32">
        <v>40141</v>
      </c>
      <c r="C908" s="2" t="s">
        <v>289</v>
      </c>
      <c r="D908" s="2" t="s">
        <v>274</v>
      </c>
      <c r="E908" s="30">
        <v>200</v>
      </c>
    </row>
    <row r="909" spans="1:5" ht="12.75" customHeight="1">
      <c r="A909" s="3"/>
      <c r="B909" s="33">
        <v>40140</v>
      </c>
      <c r="C909" s="3" t="s">
        <v>289</v>
      </c>
      <c r="D909" s="3" t="s">
        <v>660</v>
      </c>
      <c r="E909" s="31">
        <v>400</v>
      </c>
    </row>
    <row r="910" spans="1:5" ht="12.75" customHeight="1">
      <c r="A910" s="2"/>
      <c r="B910" s="32">
        <v>40135</v>
      </c>
      <c r="C910" s="2" t="s">
        <v>289</v>
      </c>
      <c r="D910" s="2" t="s">
        <v>613</v>
      </c>
      <c r="E910" s="30">
        <v>300</v>
      </c>
    </row>
    <row r="911" spans="1:5" ht="12.75" customHeight="1">
      <c r="A911" s="3"/>
      <c r="B911" s="33">
        <v>40126</v>
      </c>
      <c r="C911" s="3" t="s">
        <v>289</v>
      </c>
      <c r="D911" s="3" t="s">
        <v>661</v>
      </c>
      <c r="E911" s="31">
        <v>60</v>
      </c>
    </row>
    <row r="912" spans="1:5" ht="12.75" customHeight="1">
      <c r="A912" s="2"/>
      <c r="B912" s="32">
        <v>40126</v>
      </c>
      <c r="C912" s="2" t="s">
        <v>289</v>
      </c>
      <c r="D912" s="2" t="s">
        <v>662</v>
      </c>
      <c r="E912" s="30">
        <v>80</v>
      </c>
    </row>
    <row r="913" spans="1:5" ht="12.75" customHeight="1">
      <c r="A913" s="3"/>
      <c r="B913" s="33">
        <v>40126</v>
      </c>
      <c r="C913" s="3" t="s">
        <v>289</v>
      </c>
      <c r="D913" s="3" t="s">
        <v>663</v>
      </c>
      <c r="E913" s="31">
        <v>60</v>
      </c>
    </row>
    <row r="914" spans="1:5" ht="12.75" customHeight="1">
      <c r="A914" s="2"/>
      <c r="B914" s="32">
        <v>40108</v>
      </c>
      <c r="C914" s="2" t="s">
        <v>289</v>
      </c>
      <c r="D914" s="2" t="s">
        <v>558</v>
      </c>
      <c r="E914" s="30">
        <v>76.5</v>
      </c>
    </row>
    <row r="915" spans="1:5" ht="12.75" customHeight="1">
      <c r="A915" s="3"/>
      <c r="B915" s="33">
        <v>40095</v>
      </c>
      <c r="C915" s="3" t="s">
        <v>289</v>
      </c>
      <c r="D915" s="3" t="s">
        <v>664</v>
      </c>
      <c r="E915" s="31">
        <v>750</v>
      </c>
    </row>
    <row r="916" spans="1:5" ht="12.75" customHeight="1">
      <c r="A916" s="2"/>
      <c r="B916" s="32">
        <v>40094</v>
      </c>
      <c r="C916" s="2" t="s">
        <v>289</v>
      </c>
      <c r="D916" s="2" t="s">
        <v>665</v>
      </c>
      <c r="E916" s="30">
        <v>600</v>
      </c>
    </row>
    <row r="917" spans="1:5" ht="12.75" customHeight="1">
      <c r="A917" s="3"/>
      <c r="B917" s="33">
        <v>40087</v>
      </c>
      <c r="C917" s="3" t="s">
        <v>289</v>
      </c>
      <c r="D917" s="3" t="s">
        <v>666</v>
      </c>
      <c r="E917" s="31">
        <v>200</v>
      </c>
    </row>
    <row r="918" spans="1:5" ht="12.75" customHeight="1">
      <c r="A918" s="2"/>
      <c r="B918" s="32">
        <v>40086</v>
      </c>
      <c r="C918" s="2" t="s">
        <v>289</v>
      </c>
      <c r="D918" s="2" t="s">
        <v>667</v>
      </c>
      <c r="E918" s="30">
        <v>250</v>
      </c>
    </row>
    <row r="919" spans="1:5" ht="12.75" customHeight="1">
      <c r="A919" s="3"/>
      <c r="B919" s="33">
        <v>40086</v>
      </c>
      <c r="C919" s="3" t="s">
        <v>289</v>
      </c>
      <c r="D919" s="3" t="s">
        <v>668</v>
      </c>
      <c r="E919" s="31">
        <v>400</v>
      </c>
    </row>
    <row r="920" spans="1:5" ht="12.75" customHeight="1">
      <c r="A920" s="2"/>
      <c r="B920" s="32">
        <v>40077</v>
      </c>
      <c r="C920" s="2" t="s">
        <v>289</v>
      </c>
      <c r="D920" s="2" t="s">
        <v>17</v>
      </c>
      <c r="E920" s="30">
        <v>50</v>
      </c>
    </row>
    <row r="921" spans="1:5" ht="12.75" customHeight="1">
      <c r="A921" s="3"/>
      <c r="B921" s="33">
        <v>40074</v>
      </c>
      <c r="C921" s="3" t="s">
        <v>289</v>
      </c>
      <c r="D921" s="3" t="s">
        <v>75</v>
      </c>
      <c r="E921" s="31">
        <v>350</v>
      </c>
    </row>
    <row r="922" spans="1:5" ht="12.75" customHeight="1">
      <c r="A922" s="2"/>
      <c r="B922" s="32">
        <v>40056</v>
      </c>
      <c r="C922" s="2" t="s">
        <v>289</v>
      </c>
      <c r="D922" s="2" t="s">
        <v>669</v>
      </c>
      <c r="E922" s="30">
        <v>24</v>
      </c>
    </row>
    <row r="923" spans="1:5" ht="12.75" customHeight="1">
      <c r="A923" s="3"/>
      <c r="B923" s="33">
        <v>40056</v>
      </c>
      <c r="C923" s="3" t="s">
        <v>289</v>
      </c>
      <c r="D923" s="3" t="s">
        <v>670</v>
      </c>
      <c r="E923" s="31">
        <v>2000</v>
      </c>
    </row>
    <row r="924" spans="1:5" ht="12.75" customHeight="1">
      <c r="A924" s="2"/>
      <c r="B924" s="32">
        <v>40039</v>
      </c>
      <c r="C924" s="2" t="s">
        <v>289</v>
      </c>
      <c r="D924" s="2" t="s">
        <v>671</v>
      </c>
      <c r="E924" s="30">
        <v>150.46</v>
      </c>
    </row>
    <row r="925" spans="1:5" ht="12.75" customHeight="1">
      <c r="A925" s="3"/>
      <c r="B925" s="33">
        <v>40035</v>
      </c>
      <c r="C925" s="3" t="s">
        <v>289</v>
      </c>
      <c r="D925" s="3" t="s">
        <v>672</v>
      </c>
      <c r="E925" s="31">
        <v>10</v>
      </c>
    </row>
    <row r="926" spans="1:5" ht="12.75" customHeight="1">
      <c r="A926" s="2"/>
      <c r="B926" s="32">
        <v>40035</v>
      </c>
      <c r="C926" s="2" t="s">
        <v>289</v>
      </c>
      <c r="D926" s="2" t="s">
        <v>673</v>
      </c>
      <c r="E926" s="30">
        <v>16</v>
      </c>
    </row>
    <row r="927" spans="1:5" ht="12.75" customHeight="1">
      <c r="A927" s="3"/>
      <c r="B927" s="33">
        <v>40035</v>
      </c>
      <c r="C927" s="3" t="s">
        <v>289</v>
      </c>
      <c r="D927" s="3" t="s">
        <v>674</v>
      </c>
      <c r="E927" s="31">
        <v>165</v>
      </c>
    </row>
    <row r="928" spans="1:5" ht="12.75" customHeight="1">
      <c r="A928" s="2"/>
      <c r="B928" s="32">
        <v>40028</v>
      </c>
      <c r="C928" s="2" t="s">
        <v>289</v>
      </c>
      <c r="D928" s="2" t="s">
        <v>638</v>
      </c>
      <c r="E928" s="30">
        <v>200</v>
      </c>
    </row>
    <row r="929" spans="1:5" ht="12.75" customHeight="1">
      <c r="A929" s="3"/>
      <c r="B929" s="33">
        <v>40026</v>
      </c>
      <c r="C929" s="3" t="s">
        <v>289</v>
      </c>
      <c r="D929" s="3" t="s">
        <v>675</v>
      </c>
      <c r="E929" s="31">
        <v>250</v>
      </c>
    </row>
    <row r="930" spans="1:5" ht="12.75">
      <c r="A930" s="2"/>
      <c r="B930" s="32">
        <v>40025</v>
      </c>
      <c r="C930" s="2" t="s">
        <v>289</v>
      </c>
      <c r="D930" s="2" t="s">
        <v>676</v>
      </c>
      <c r="E930" s="30">
        <v>600</v>
      </c>
    </row>
    <row r="931" spans="1:5" ht="12.75">
      <c r="A931" s="3"/>
      <c r="B931" s="33">
        <v>39987</v>
      </c>
      <c r="C931" s="3" t="s">
        <v>289</v>
      </c>
      <c r="D931" s="3" t="s">
        <v>195</v>
      </c>
      <c r="E931" s="31">
        <v>100</v>
      </c>
    </row>
    <row r="932" spans="1:5" ht="12.75">
      <c r="A932" s="2"/>
      <c r="B932" s="32">
        <v>39974</v>
      </c>
      <c r="C932" s="2" t="s">
        <v>289</v>
      </c>
      <c r="D932" s="2" t="s">
        <v>638</v>
      </c>
      <c r="E932" s="30">
        <v>1600</v>
      </c>
    </row>
    <row r="933" spans="1:5" ht="12.75">
      <c r="A933" s="3"/>
      <c r="B933" s="33">
        <v>39974</v>
      </c>
      <c r="C933" s="3" t="s">
        <v>289</v>
      </c>
      <c r="D933" s="3" t="s">
        <v>519</v>
      </c>
      <c r="E933" s="31">
        <v>200</v>
      </c>
    </row>
    <row r="934" spans="1:5" ht="12.75">
      <c r="A934" s="2"/>
      <c r="B934" s="32">
        <v>39968</v>
      </c>
      <c r="C934" s="2" t="s">
        <v>289</v>
      </c>
      <c r="D934" s="2" t="s">
        <v>677</v>
      </c>
      <c r="E934" s="30">
        <v>1200</v>
      </c>
    </row>
    <row r="935" spans="1:5" ht="12.75">
      <c r="A935" s="3"/>
      <c r="B935" s="33">
        <v>39962</v>
      </c>
      <c r="C935" s="3" t="s">
        <v>289</v>
      </c>
      <c r="D935" s="3" t="s">
        <v>93</v>
      </c>
      <c r="E935" s="31">
        <v>100</v>
      </c>
    </row>
    <row r="936" spans="1:5" ht="12.75">
      <c r="A936" s="2"/>
      <c r="B936" s="32">
        <v>39960</v>
      </c>
      <c r="C936" s="2" t="s">
        <v>289</v>
      </c>
      <c r="D936" s="2" t="s">
        <v>599</v>
      </c>
      <c r="E936" s="30">
        <v>400</v>
      </c>
    </row>
    <row r="937" spans="1:5" ht="12.75">
      <c r="A937" s="35"/>
      <c r="B937" s="35"/>
      <c r="C937" s="35"/>
      <c r="D937" s="35" t="s">
        <v>111</v>
      </c>
      <c r="E937" s="34">
        <f>SUM(E892:E936)</f>
        <v>15353.605858559999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0" r:id="rId2"/>
  <rowBreaks count="8" manualBreakCount="8">
    <brk id="280" max="4" man="1"/>
    <brk id="377" max="4" man="1"/>
    <brk id="457" max="255" man="1"/>
    <brk id="533" max="255" man="1"/>
    <brk id="612" max="255" man="1"/>
    <brk id="689" max="255" man="1"/>
    <brk id="765" max="255" man="1"/>
    <brk id="841" max="255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SheetLayoutView="50" zoomScalePageLayoutView="0" workbookViewId="0" topLeftCell="A4">
      <selection activeCell="A8" sqref="A8"/>
    </sheetView>
  </sheetViews>
  <sheetFormatPr defaultColWidth="9.140625" defaultRowHeight="12.75"/>
  <cols>
    <col min="1" max="1" width="17.57421875" style="22" customWidth="1"/>
    <col min="2" max="2" width="14.28125" style="22" customWidth="1"/>
    <col min="3" max="3" width="28.00390625" style="22" bestFit="1" customWidth="1"/>
    <col min="4" max="4" width="38.00390625" style="22" bestFit="1" customWidth="1"/>
    <col min="5" max="5" width="12.00390625" style="22" bestFit="1" customWidth="1"/>
    <col min="6" max="6" width="10.140625" style="13" bestFit="1" customWidth="1"/>
    <col min="7" max="7" width="18.57421875" style="13" customWidth="1"/>
    <col min="8" max="11" width="9.140625" style="13" customWidth="1"/>
    <col min="12" max="12" width="12.00390625" style="13" bestFit="1" customWidth="1"/>
    <col min="13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1698</v>
      </c>
      <c r="B5" s="29"/>
      <c r="C5" s="29"/>
      <c r="D5" s="29"/>
      <c r="E5" s="29"/>
    </row>
    <row r="6" spans="1:5" s="66" customFormat="1" ht="17.25" customHeight="1">
      <c r="A6" s="117" t="s">
        <v>1699</v>
      </c>
      <c r="B6" s="117"/>
      <c r="C6" s="117"/>
      <c r="D6" s="117"/>
      <c r="E6" s="117"/>
    </row>
    <row r="7" spans="1:5" s="66" customFormat="1" ht="17.25" customHeight="1">
      <c r="A7" s="116"/>
      <c r="B7" s="116"/>
      <c r="C7" s="116"/>
      <c r="D7" s="116"/>
      <c r="E7" s="116"/>
    </row>
    <row r="8" spans="1:5" s="66" customFormat="1" ht="17.25" customHeight="1">
      <c r="A8" s="113"/>
      <c r="B8" s="113"/>
      <c r="C8" s="113"/>
      <c r="D8" s="113"/>
      <c r="E8" s="113"/>
    </row>
    <row r="9" spans="1:5" ht="24.75" customHeight="1">
      <c r="A9" s="12" t="s">
        <v>2378</v>
      </c>
      <c r="B9" s="10"/>
      <c r="C9" s="10"/>
      <c r="D9" s="11"/>
      <c r="E9" s="11"/>
    </row>
    <row r="10" spans="1:5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8</v>
      </c>
    </row>
    <row r="11" spans="1:5" ht="12.75" customHeight="1">
      <c r="A11" s="2" t="s">
        <v>550</v>
      </c>
      <c r="B11" s="32">
        <v>41354</v>
      </c>
      <c r="C11" s="2" t="s">
        <v>289</v>
      </c>
      <c r="D11" s="2" t="s">
        <v>2424</v>
      </c>
      <c r="E11" s="30">
        <v>20000</v>
      </c>
    </row>
    <row r="12" spans="1:5" ht="12.75">
      <c r="A12" s="35"/>
      <c r="B12" s="35"/>
      <c r="C12" s="35"/>
      <c r="D12" s="35" t="s">
        <v>2382</v>
      </c>
      <c r="E12" s="34">
        <f>SUM(E11)</f>
        <v>20000</v>
      </c>
    </row>
    <row r="13" spans="1:5" ht="19.5" customHeight="1">
      <c r="A13" s="20"/>
      <c r="B13" s="18"/>
      <c r="C13" s="17"/>
      <c r="D13" s="17"/>
      <c r="E13" s="19"/>
    </row>
    <row r="14" spans="1:5" ht="24.75" customHeight="1">
      <c r="A14" s="12" t="s">
        <v>1986</v>
      </c>
      <c r="B14" s="10"/>
      <c r="C14" s="10"/>
      <c r="D14" s="11"/>
      <c r="E14" s="11"/>
    </row>
    <row r="15" spans="1:5" ht="36" customHeight="1">
      <c r="A15" s="1" t="s">
        <v>4</v>
      </c>
      <c r="B15" s="28" t="s">
        <v>5</v>
      </c>
      <c r="C15" s="28" t="s">
        <v>6</v>
      </c>
      <c r="D15" s="28" t="s">
        <v>7</v>
      </c>
      <c r="E15" s="28" t="s">
        <v>8</v>
      </c>
    </row>
    <row r="16" spans="1:5" ht="12.75" customHeight="1">
      <c r="A16" s="2" t="s">
        <v>2296</v>
      </c>
      <c r="B16" s="32">
        <v>41199</v>
      </c>
      <c r="C16" s="2" t="s">
        <v>289</v>
      </c>
      <c r="D16" s="2" t="s">
        <v>1800</v>
      </c>
      <c r="E16" s="30">
        <v>10000</v>
      </c>
    </row>
    <row r="17" spans="1:5" ht="12.75" customHeight="1">
      <c r="A17" s="3" t="s">
        <v>2187</v>
      </c>
      <c r="B17" s="33">
        <v>41117</v>
      </c>
      <c r="C17" s="3" t="s">
        <v>289</v>
      </c>
      <c r="D17" s="3" t="s">
        <v>2188</v>
      </c>
      <c r="E17" s="31">
        <v>5000</v>
      </c>
    </row>
    <row r="18" spans="1:5" ht="12.75" customHeight="1">
      <c r="A18" s="2" t="s">
        <v>2013</v>
      </c>
      <c r="B18" s="32">
        <v>40934</v>
      </c>
      <c r="C18" s="2" t="s">
        <v>289</v>
      </c>
      <c r="D18" s="2" t="s">
        <v>451</v>
      </c>
      <c r="E18" s="30">
        <v>20000</v>
      </c>
    </row>
    <row r="19" spans="1:5" ht="12.75">
      <c r="A19" s="35"/>
      <c r="B19" s="35"/>
      <c r="C19" s="35"/>
      <c r="D19" s="35" t="s">
        <v>1987</v>
      </c>
      <c r="E19" s="34">
        <f>SUM(E14:E18)</f>
        <v>35000</v>
      </c>
    </row>
    <row r="20" spans="1:5" ht="19.5" customHeight="1">
      <c r="A20" s="20"/>
      <c r="B20" s="18"/>
      <c r="C20" s="17"/>
      <c r="D20" s="17"/>
      <c r="E20" s="19"/>
    </row>
    <row r="21" spans="1:5" ht="24.75" customHeight="1">
      <c r="A21" s="12" t="s">
        <v>3</v>
      </c>
      <c r="B21" s="10"/>
      <c r="C21" s="10"/>
      <c r="D21" s="11"/>
      <c r="E21" s="11"/>
    </row>
    <row r="22" spans="1:5" ht="36" customHeight="1">
      <c r="A22" s="1" t="s">
        <v>4</v>
      </c>
      <c r="B22" s="28" t="s">
        <v>5</v>
      </c>
      <c r="C22" s="28" t="s">
        <v>6</v>
      </c>
      <c r="D22" s="28" t="s">
        <v>7</v>
      </c>
      <c r="E22" s="28" t="s">
        <v>8</v>
      </c>
    </row>
    <row r="23" spans="1:5" ht="12.75" customHeight="1">
      <c r="A23" s="2" t="s">
        <v>550</v>
      </c>
      <c r="B23" s="32">
        <v>40885</v>
      </c>
      <c r="C23" s="2" t="s">
        <v>289</v>
      </c>
      <c r="D23" s="2" t="s">
        <v>496</v>
      </c>
      <c r="E23" s="30">
        <v>1500</v>
      </c>
    </row>
    <row r="24" spans="1:5" ht="12.75" customHeight="1">
      <c r="A24" s="3" t="s">
        <v>550</v>
      </c>
      <c r="B24" s="33">
        <v>40721</v>
      </c>
      <c r="C24" s="3" t="s">
        <v>289</v>
      </c>
      <c r="D24" s="3" t="s">
        <v>1800</v>
      </c>
      <c r="E24" s="31">
        <v>4750</v>
      </c>
    </row>
    <row r="25" spans="1:5" ht="12.75" customHeight="1">
      <c r="A25" s="2" t="s">
        <v>550</v>
      </c>
      <c r="B25" s="32">
        <v>40721</v>
      </c>
      <c r="C25" s="2" t="s">
        <v>289</v>
      </c>
      <c r="D25" s="2" t="s">
        <v>1800</v>
      </c>
      <c r="E25" s="30">
        <v>4750</v>
      </c>
    </row>
    <row r="26" spans="1:5" ht="12.75">
      <c r="A26" s="35"/>
      <c r="B26" s="35"/>
      <c r="C26" s="35"/>
      <c r="D26" s="35" t="s">
        <v>9</v>
      </c>
      <c r="E26" s="34">
        <f>SUM(E23:E25)</f>
        <v>11000</v>
      </c>
    </row>
    <row r="27" spans="1:5" ht="19.5" customHeight="1">
      <c r="A27" s="20"/>
      <c r="B27" s="18"/>
      <c r="C27" s="17"/>
      <c r="D27" s="17"/>
      <c r="E27" s="19"/>
    </row>
    <row r="28" spans="1:5" ht="24.75" customHeight="1">
      <c r="A28" s="12" t="s">
        <v>10</v>
      </c>
      <c r="B28" s="10"/>
      <c r="C28" s="10"/>
      <c r="D28" s="11"/>
      <c r="E28" s="11"/>
    </row>
    <row r="29" spans="1:5" ht="36" customHeight="1">
      <c r="A29" s="1" t="s">
        <v>4</v>
      </c>
      <c r="B29" s="28" t="s">
        <v>5</v>
      </c>
      <c r="C29" s="28" t="s">
        <v>6</v>
      </c>
      <c r="D29" s="28" t="s">
        <v>7</v>
      </c>
      <c r="E29" s="28" t="s">
        <v>8</v>
      </c>
    </row>
    <row r="30" spans="1:5" ht="12.75" customHeight="1">
      <c r="A30" s="2" t="s">
        <v>550</v>
      </c>
      <c r="B30" s="32">
        <v>40533</v>
      </c>
      <c r="C30" s="2" t="s">
        <v>289</v>
      </c>
      <c r="D30" s="2" t="s">
        <v>409</v>
      </c>
      <c r="E30" s="30">
        <v>100</v>
      </c>
    </row>
    <row r="31" spans="1:5" ht="12.75">
      <c r="A31" s="35"/>
      <c r="B31" s="35"/>
      <c r="C31" s="35"/>
      <c r="D31" s="35" t="s">
        <v>62</v>
      </c>
      <c r="E31" s="34">
        <f>SUM(E30:E30)</f>
        <v>100</v>
      </c>
    </row>
    <row r="32" spans="1:5" ht="12.75">
      <c r="A32" s="17"/>
      <c r="B32" s="18"/>
      <c r="C32" s="17"/>
      <c r="D32" s="17"/>
      <c r="E32" s="42"/>
    </row>
    <row r="33" spans="1:5" ht="24.75">
      <c r="A33" s="12" t="s">
        <v>63</v>
      </c>
      <c r="B33" s="43"/>
      <c r="C33" s="43"/>
      <c r="D33" s="44"/>
      <c r="E33" s="44"/>
    </row>
    <row r="34" spans="1:5" ht="36" customHeight="1">
      <c r="A34" s="1" t="s">
        <v>4</v>
      </c>
      <c r="B34" s="28" t="s">
        <v>5</v>
      </c>
      <c r="C34" s="28" t="s">
        <v>6</v>
      </c>
      <c r="D34" s="28" t="s">
        <v>7</v>
      </c>
      <c r="E34" s="28" t="s">
        <v>8</v>
      </c>
    </row>
    <row r="35" spans="1:5" ht="12.75" customHeight="1">
      <c r="A35" s="2"/>
      <c r="B35" s="32"/>
      <c r="C35" s="2"/>
      <c r="D35" s="2"/>
      <c r="E35" s="30"/>
    </row>
    <row r="36" spans="1:5" ht="12.75">
      <c r="A36" s="35"/>
      <c r="B36" s="35"/>
      <c r="C36" s="35"/>
      <c r="D36" s="35" t="s">
        <v>111</v>
      </c>
      <c r="E36" s="89" t="s">
        <v>285</v>
      </c>
    </row>
    <row r="37" spans="1:5" ht="12.75">
      <c r="A37" s="17"/>
      <c r="B37" s="18"/>
      <c r="C37" s="17"/>
      <c r="D37" s="17"/>
      <c r="E37" s="42"/>
    </row>
    <row r="38" spans="1:5" ht="24.75">
      <c r="A38" s="12" t="s">
        <v>112</v>
      </c>
      <c r="B38" s="43"/>
      <c r="C38" s="43"/>
      <c r="D38" s="44"/>
      <c r="E38" s="44"/>
    </row>
    <row r="39" spans="1:8" ht="36" customHeight="1">
      <c r="A39" s="1" t="s">
        <v>4</v>
      </c>
      <c r="B39" s="28" t="s">
        <v>5</v>
      </c>
      <c r="C39" s="28" t="s">
        <v>6</v>
      </c>
      <c r="D39" s="28" t="s">
        <v>7</v>
      </c>
      <c r="E39" s="28" t="s">
        <v>8</v>
      </c>
      <c r="F39" s="72"/>
      <c r="G39" s="73"/>
      <c r="H39" s="74"/>
    </row>
    <row r="40" spans="1:5" ht="12.75" customHeight="1">
      <c r="A40" s="2" t="s">
        <v>408</v>
      </c>
      <c r="B40" s="32">
        <v>39647</v>
      </c>
      <c r="C40" s="2" t="s">
        <v>289</v>
      </c>
      <c r="D40" s="2" t="s">
        <v>409</v>
      </c>
      <c r="E40" s="30">
        <v>150</v>
      </c>
    </row>
    <row r="41" spans="1:5" ht="12.75" customHeight="1">
      <c r="A41" s="3" t="s">
        <v>434</v>
      </c>
      <c r="B41" s="33">
        <v>39471</v>
      </c>
      <c r="C41" s="3" t="s">
        <v>289</v>
      </c>
      <c r="D41" s="3" t="s">
        <v>435</v>
      </c>
      <c r="E41" s="31">
        <f>10000000/1000</f>
        <v>10000</v>
      </c>
    </row>
    <row r="42" spans="1:5" ht="12.75" customHeight="1">
      <c r="A42" s="2" t="s">
        <v>436</v>
      </c>
      <c r="B42" s="32">
        <v>39464</v>
      </c>
      <c r="C42" s="2" t="s">
        <v>289</v>
      </c>
      <c r="D42" s="2" t="s">
        <v>437</v>
      </c>
      <c r="E42" s="30">
        <f>5000000/1000</f>
        <v>5000</v>
      </c>
    </row>
    <row r="43" spans="1:5" ht="12.75">
      <c r="A43" s="35"/>
      <c r="B43" s="35"/>
      <c r="C43" s="35"/>
      <c r="D43" s="35" t="s">
        <v>138</v>
      </c>
      <c r="E43" s="34">
        <f>SUM(E40:E42)</f>
        <v>15150</v>
      </c>
    </row>
    <row r="44" spans="1:5" ht="12.75">
      <c r="A44" s="20"/>
      <c r="B44" s="18"/>
      <c r="C44" s="17"/>
      <c r="D44" s="17"/>
      <c r="E44" s="42"/>
    </row>
    <row r="45" spans="1:5" ht="12.75">
      <c r="A45" s="17"/>
      <c r="B45" s="18"/>
      <c r="C45" s="17"/>
      <c r="D45" s="17"/>
      <c r="E45" s="42"/>
    </row>
    <row r="46" spans="1:5" ht="24.75">
      <c r="A46" s="12" t="s">
        <v>139</v>
      </c>
      <c r="B46" s="43"/>
      <c r="C46" s="43"/>
      <c r="D46" s="44"/>
      <c r="E46" s="44"/>
    </row>
    <row r="47" spans="1:5" ht="36" customHeight="1">
      <c r="A47" s="1" t="s">
        <v>4</v>
      </c>
      <c r="B47" s="28" t="s">
        <v>5</v>
      </c>
      <c r="C47" s="28" t="s">
        <v>6</v>
      </c>
      <c r="D47" s="28" t="s">
        <v>7</v>
      </c>
      <c r="E47" s="28" t="s">
        <v>8</v>
      </c>
    </row>
    <row r="48" spans="1:5" ht="12.75" customHeight="1">
      <c r="A48" s="2" t="s">
        <v>450</v>
      </c>
      <c r="B48" s="32">
        <v>39400</v>
      </c>
      <c r="C48" s="2" t="s">
        <v>289</v>
      </c>
      <c r="D48" s="2" t="s">
        <v>451</v>
      </c>
      <c r="E48" s="30">
        <v>5000</v>
      </c>
    </row>
    <row r="49" spans="1:5" ht="12.75" customHeight="1">
      <c r="A49" s="3" t="s">
        <v>452</v>
      </c>
      <c r="B49" s="33">
        <v>39381</v>
      </c>
      <c r="C49" s="3" t="s">
        <v>289</v>
      </c>
      <c r="D49" s="3" t="s">
        <v>453</v>
      </c>
      <c r="E49" s="31">
        <v>5000</v>
      </c>
    </row>
    <row r="50" spans="1:5" ht="12.75" customHeight="1">
      <c r="A50" s="2" t="s">
        <v>454</v>
      </c>
      <c r="B50" s="32">
        <v>39381</v>
      </c>
      <c r="C50" s="2" t="s">
        <v>289</v>
      </c>
      <c r="D50" s="2" t="s">
        <v>455</v>
      </c>
      <c r="E50" s="30">
        <v>2000</v>
      </c>
    </row>
    <row r="51" spans="1:5" ht="12.75" customHeight="1">
      <c r="A51" s="3" t="s">
        <v>475</v>
      </c>
      <c r="B51" s="33">
        <v>39290</v>
      </c>
      <c r="C51" s="3" t="s">
        <v>289</v>
      </c>
      <c r="D51" s="3" t="s">
        <v>476</v>
      </c>
      <c r="E51" s="31">
        <v>2000</v>
      </c>
    </row>
    <row r="52" spans="1:5" ht="12.75" customHeight="1">
      <c r="A52" s="2" t="s">
        <v>486</v>
      </c>
      <c r="B52" s="32">
        <v>39289</v>
      </c>
      <c r="C52" s="2" t="s">
        <v>289</v>
      </c>
      <c r="D52" s="2" t="s">
        <v>487</v>
      </c>
      <c r="E52" s="30">
        <v>4100</v>
      </c>
    </row>
    <row r="53" spans="1:5" ht="12.75" customHeight="1">
      <c r="A53" s="3" t="s">
        <v>488</v>
      </c>
      <c r="B53" s="33">
        <v>39287</v>
      </c>
      <c r="C53" s="3" t="s">
        <v>289</v>
      </c>
      <c r="D53" s="3" t="s">
        <v>435</v>
      </c>
      <c r="E53" s="31">
        <v>10000</v>
      </c>
    </row>
    <row r="54" spans="1:5" ht="12.75" customHeight="1">
      <c r="A54" s="2" t="s">
        <v>495</v>
      </c>
      <c r="B54" s="32">
        <v>39282</v>
      </c>
      <c r="C54" s="2" t="s">
        <v>289</v>
      </c>
      <c r="D54" s="2" t="s">
        <v>496</v>
      </c>
      <c r="E54" s="30">
        <v>3000</v>
      </c>
    </row>
    <row r="55" spans="1:5" ht="12.75" customHeight="1">
      <c r="A55" s="3" t="s">
        <v>497</v>
      </c>
      <c r="B55" s="33">
        <v>39282</v>
      </c>
      <c r="C55" s="3" t="s">
        <v>289</v>
      </c>
      <c r="D55" s="3" t="s">
        <v>496</v>
      </c>
      <c r="E55" s="31">
        <v>1000</v>
      </c>
    </row>
    <row r="56" spans="1:5" ht="12.75" customHeight="1">
      <c r="A56" s="2" t="s">
        <v>515</v>
      </c>
      <c r="B56" s="32">
        <v>39226</v>
      </c>
      <c r="C56" s="2" t="s">
        <v>289</v>
      </c>
      <c r="D56" s="2" t="s">
        <v>516</v>
      </c>
      <c r="E56" s="30">
        <v>1000</v>
      </c>
    </row>
    <row r="57" spans="1:5" ht="12.75">
      <c r="A57" s="35"/>
      <c r="B57" s="35"/>
      <c r="C57" s="35"/>
      <c r="D57" s="35" t="s">
        <v>280</v>
      </c>
      <c r="E57" s="34">
        <f>SUM(E48:E56)</f>
        <v>33100</v>
      </c>
    </row>
    <row r="58" ht="12.75">
      <c r="E58" s="45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60" r:id="rId2"/>
  <rowBreaks count="1" manualBreakCount="1">
    <brk id="58" max="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8"/>
  <sheetViews>
    <sheetView showGridLines="0" zoomScalePageLayoutView="0" workbookViewId="0" topLeftCell="A4">
      <selection activeCell="A8" sqref="A8"/>
    </sheetView>
  </sheetViews>
  <sheetFormatPr defaultColWidth="9.140625" defaultRowHeight="12.75"/>
  <cols>
    <col min="1" max="1" width="17.57421875" style="13" customWidth="1"/>
    <col min="2" max="2" width="14.28125" style="13" customWidth="1"/>
    <col min="3" max="3" width="28.00390625" style="13" customWidth="1"/>
    <col min="4" max="4" width="41.140625" style="13" bestFit="1" customWidth="1"/>
    <col min="5" max="5" width="12.00390625" style="13" customWidth="1"/>
    <col min="6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</v>
      </c>
      <c r="B5" s="29"/>
      <c r="C5" s="29"/>
      <c r="D5" s="29"/>
      <c r="E5" s="29"/>
    </row>
    <row r="6" spans="1:5" s="66" customFormat="1" ht="17.25" customHeight="1">
      <c r="A6" s="117" t="s">
        <v>681</v>
      </c>
      <c r="B6" s="117"/>
      <c r="C6" s="117"/>
      <c r="D6" s="117"/>
      <c r="E6" s="117"/>
    </row>
    <row r="7" spans="1:5" s="66" customFormat="1" ht="17.25" customHeight="1">
      <c r="A7" s="116"/>
      <c r="B7" s="116"/>
      <c r="C7" s="116"/>
      <c r="D7" s="116"/>
      <c r="E7" s="116"/>
    </row>
    <row r="8" spans="1:5" s="66" customFormat="1" ht="17.25" customHeight="1">
      <c r="A8" s="113"/>
      <c r="B8" s="113"/>
      <c r="C8" s="113"/>
      <c r="D8" s="113"/>
      <c r="E8" s="113"/>
    </row>
    <row r="9" spans="1:5" ht="24.75">
      <c r="A9" s="12" t="s">
        <v>2379</v>
      </c>
      <c r="B9" s="10"/>
      <c r="C9" s="10"/>
      <c r="D9" s="11"/>
      <c r="E9" s="11"/>
    </row>
    <row r="10" spans="1:5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683</v>
      </c>
    </row>
    <row r="11" spans="1:5" ht="12.75" customHeight="1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2382</v>
      </c>
      <c r="E12" s="34" t="s">
        <v>285</v>
      </c>
    </row>
    <row r="13" spans="1:5" ht="19.5" customHeight="1">
      <c r="A13" s="20"/>
      <c r="B13" s="18"/>
      <c r="C13" s="17"/>
      <c r="D13" s="17"/>
      <c r="E13" s="19"/>
    </row>
    <row r="14" spans="1:5" ht="24.75">
      <c r="A14" s="12" t="s">
        <v>1990</v>
      </c>
      <c r="B14" s="10"/>
      <c r="C14" s="10"/>
      <c r="D14" s="11"/>
      <c r="E14" s="11"/>
    </row>
    <row r="15" spans="1:5" ht="36" customHeight="1">
      <c r="A15" s="1" t="s">
        <v>4</v>
      </c>
      <c r="B15" s="28" t="s">
        <v>5</v>
      </c>
      <c r="C15" s="28" t="s">
        <v>6</v>
      </c>
      <c r="D15" s="28" t="s">
        <v>7</v>
      </c>
      <c r="E15" s="28" t="s">
        <v>683</v>
      </c>
    </row>
    <row r="16" spans="1:5" ht="12.75" customHeight="1">
      <c r="A16" s="2" t="s">
        <v>2298</v>
      </c>
      <c r="B16" s="32">
        <v>41212</v>
      </c>
      <c r="C16" s="2" t="s">
        <v>686</v>
      </c>
      <c r="D16" s="2" t="s">
        <v>2297</v>
      </c>
      <c r="E16" s="30">
        <v>370</v>
      </c>
    </row>
    <row r="17" spans="1:5" ht="12.75" customHeight="1">
      <c r="A17" s="3" t="s">
        <v>2109</v>
      </c>
      <c r="B17" s="33">
        <v>41026</v>
      </c>
      <c r="C17" s="3" t="s">
        <v>686</v>
      </c>
      <c r="D17" s="3" t="s">
        <v>2108</v>
      </c>
      <c r="E17" s="31">
        <v>300</v>
      </c>
    </row>
    <row r="18" spans="1:5" ht="12.75">
      <c r="A18" s="35"/>
      <c r="B18" s="35"/>
      <c r="C18" s="35"/>
      <c r="D18" s="35" t="s">
        <v>1987</v>
      </c>
      <c r="E18" s="34">
        <f>SUM(E16:E17)</f>
        <v>670</v>
      </c>
    </row>
    <row r="19" spans="1:5" ht="19.5" customHeight="1">
      <c r="A19" s="20"/>
      <c r="B19" s="18"/>
      <c r="C19" s="17"/>
      <c r="D19" s="17"/>
      <c r="E19" s="19"/>
    </row>
    <row r="20" spans="1:5" ht="24.75">
      <c r="A20" s="12" t="s">
        <v>682</v>
      </c>
      <c r="B20" s="10"/>
      <c r="C20" s="10"/>
      <c r="D20" s="11"/>
      <c r="E20" s="11"/>
    </row>
    <row r="21" spans="1:5" ht="36" customHeight="1">
      <c r="A21" s="1" t="s">
        <v>4</v>
      </c>
      <c r="B21" s="28" t="s">
        <v>5</v>
      </c>
      <c r="C21" s="28" t="s">
        <v>6</v>
      </c>
      <c r="D21" s="28" t="s">
        <v>7</v>
      </c>
      <c r="E21" s="28" t="s">
        <v>683</v>
      </c>
    </row>
    <row r="22" spans="1:5" ht="12.75" customHeight="1">
      <c r="A22" s="2"/>
      <c r="B22" s="32"/>
      <c r="C22" s="2"/>
      <c r="D22" s="2"/>
      <c r="E22" s="30"/>
    </row>
    <row r="23" spans="1:5" ht="12.75">
      <c r="A23" s="35"/>
      <c r="B23" s="35"/>
      <c r="C23" s="35"/>
      <c r="D23" s="35" t="s">
        <v>9</v>
      </c>
      <c r="E23" s="34" t="s">
        <v>285</v>
      </c>
    </row>
    <row r="24" spans="1:5" ht="19.5" customHeight="1">
      <c r="A24" s="20"/>
      <c r="B24" s="18"/>
      <c r="C24" s="17"/>
      <c r="D24" s="17"/>
      <c r="E24" s="19"/>
    </row>
    <row r="25" spans="1:5" ht="24.75">
      <c r="A25" s="12" t="s">
        <v>684</v>
      </c>
      <c r="B25" s="10"/>
      <c r="C25" s="10"/>
      <c r="D25" s="11"/>
      <c r="E25" s="11"/>
    </row>
    <row r="26" spans="1:5" ht="36" customHeight="1">
      <c r="A26" s="1" t="s">
        <v>4</v>
      </c>
      <c r="B26" s="28" t="s">
        <v>5</v>
      </c>
      <c r="C26" s="28" t="s">
        <v>6</v>
      </c>
      <c r="D26" s="28" t="s">
        <v>7</v>
      </c>
      <c r="E26" s="28" t="s">
        <v>683</v>
      </c>
    </row>
    <row r="27" spans="1:5" ht="12.75" customHeight="1">
      <c r="A27" s="2"/>
      <c r="B27" s="32"/>
      <c r="C27" s="2"/>
      <c r="D27" s="2"/>
      <c r="E27" s="30"/>
    </row>
    <row r="28" spans="1:5" ht="12.75">
      <c r="A28" s="35"/>
      <c r="B28" s="35"/>
      <c r="C28" s="35"/>
      <c r="D28" s="35" t="s">
        <v>62</v>
      </c>
      <c r="E28" s="34" t="s">
        <v>285</v>
      </c>
    </row>
    <row r="29" spans="1:255" ht="12.75">
      <c r="A29" s="17"/>
      <c r="B29" s="18"/>
      <c r="C29" s="17"/>
      <c r="D29" s="17"/>
      <c r="E29" s="4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</row>
    <row r="30" spans="1:255" ht="24.75">
      <c r="A30" s="12" t="s">
        <v>1680</v>
      </c>
      <c r="B30" s="43"/>
      <c r="C30" s="43"/>
      <c r="D30" s="44"/>
      <c r="E30" s="44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</row>
    <row r="31" spans="1:5" ht="36" customHeight="1">
      <c r="A31" s="1" t="s">
        <v>4</v>
      </c>
      <c r="B31" s="28" t="s">
        <v>5</v>
      </c>
      <c r="C31" s="28" t="s">
        <v>6</v>
      </c>
      <c r="D31" s="28" t="s">
        <v>7</v>
      </c>
      <c r="E31" s="28" t="s">
        <v>683</v>
      </c>
    </row>
    <row r="32" spans="1:5" ht="12.75" customHeight="1">
      <c r="A32" s="2" t="s">
        <v>685</v>
      </c>
      <c r="B32" s="32">
        <v>40150</v>
      </c>
      <c r="C32" s="2" t="s">
        <v>686</v>
      </c>
      <c r="D32" s="2" t="s">
        <v>687</v>
      </c>
      <c r="E32" s="30">
        <v>110</v>
      </c>
    </row>
    <row r="33" spans="1:5" ht="12.75" customHeight="1">
      <c r="A33" s="3" t="s">
        <v>688</v>
      </c>
      <c r="B33" s="33">
        <v>40100</v>
      </c>
      <c r="C33" s="3" t="s">
        <v>686</v>
      </c>
      <c r="D33" s="3" t="s">
        <v>689</v>
      </c>
      <c r="E33" s="31">
        <v>550</v>
      </c>
    </row>
    <row r="34" spans="1:5" ht="12.75" customHeight="1">
      <c r="A34" s="2" t="s">
        <v>690</v>
      </c>
      <c r="B34" s="32">
        <v>40092</v>
      </c>
      <c r="C34" s="2" t="s">
        <v>686</v>
      </c>
      <c r="D34" s="2" t="s">
        <v>691</v>
      </c>
      <c r="E34" s="30">
        <v>2700</v>
      </c>
    </row>
    <row r="35" spans="1:5" ht="12.75" customHeight="1">
      <c r="A35" s="3" t="s">
        <v>692</v>
      </c>
      <c r="B35" s="33">
        <v>40092</v>
      </c>
      <c r="C35" s="3" t="s">
        <v>686</v>
      </c>
      <c r="D35" s="3" t="s">
        <v>693</v>
      </c>
      <c r="E35" s="31">
        <v>150</v>
      </c>
    </row>
    <row r="36" spans="1:5" ht="12.75" customHeight="1">
      <c r="A36" s="2" t="s">
        <v>694</v>
      </c>
      <c r="B36" s="32">
        <v>40046</v>
      </c>
      <c r="C36" s="2" t="s">
        <v>686</v>
      </c>
      <c r="D36" s="2" t="s">
        <v>695</v>
      </c>
      <c r="E36" s="30">
        <v>397.8793008</v>
      </c>
    </row>
    <row r="37" spans="1:5" ht="12.75" customHeight="1">
      <c r="A37" s="3" t="s">
        <v>696</v>
      </c>
      <c r="B37" s="33">
        <v>40007</v>
      </c>
      <c r="C37" s="3" t="s">
        <v>686</v>
      </c>
      <c r="D37" s="3" t="s">
        <v>339</v>
      </c>
      <c r="E37" s="31">
        <v>200</v>
      </c>
    </row>
    <row r="38" spans="1:5" ht="12.75" customHeight="1">
      <c r="A38" s="2" t="s">
        <v>697</v>
      </c>
      <c r="B38" s="32">
        <v>39997</v>
      </c>
      <c r="C38" s="2" t="s">
        <v>686</v>
      </c>
      <c r="D38" s="2" t="s">
        <v>698</v>
      </c>
      <c r="E38" s="30">
        <v>1050</v>
      </c>
    </row>
    <row r="39" spans="1:5" ht="12.75" customHeight="1">
      <c r="A39" s="3" t="s">
        <v>699</v>
      </c>
      <c r="B39" s="33">
        <v>39988</v>
      </c>
      <c r="C39" s="3" t="s">
        <v>686</v>
      </c>
      <c r="D39" s="3" t="s">
        <v>352</v>
      </c>
      <c r="E39" s="31">
        <v>320</v>
      </c>
    </row>
    <row r="40" spans="1:5" ht="12.75" customHeight="1">
      <c r="A40" s="2" t="s">
        <v>700</v>
      </c>
      <c r="B40" s="32">
        <v>39966</v>
      </c>
      <c r="C40" s="2" t="s">
        <v>686</v>
      </c>
      <c r="D40" s="2" t="s">
        <v>308</v>
      </c>
      <c r="E40" s="30">
        <v>230</v>
      </c>
    </row>
    <row r="41" spans="1:5" ht="12.75" customHeight="1">
      <c r="A41" s="3" t="s">
        <v>701</v>
      </c>
      <c r="B41" s="33">
        <v>39965</v>
      </c>
      <c r="C41" s="3" t="s">
        <v>686</v>
      </c>
      <c r="D41" s="3" t="s">
        <v>365</v>
      </c>
      <c r="E41" s="31">
        <v>245</v>
      </c>
    </row>
    <row r="42" spans="1:5" ht="12.75" customHeight="1">
      <c r="A42" s="2" t="s">
        <v>702</v>
      </c>
      <c r="B42" s="32">
        <v>39946</v>
      </c>
      <c r="C42" s="2" t="s">
        <v>686</v>
      </c>
      <c r="D42" s="2" t="s">
        <v>703</v>
      </c>
      <c r="E42" s="30">
        <v>24.75</v>
      </c>
    </row>
    <row r="43" spans="1:5" ht="12.75" customHeight="1">
      <c r="A43" s="3" t="s">
        <v>704</v>
      </c>
      <c r="B43" s="33">
        <v>39937</v>
      </c>
      <c r="C43" s="3" t="s">
        <v>686</v>
      </c>
      <c r="D43" s="3" t="s">
        <v>705</v>
      </c>
      <c r="E43" s="31">
        <v>617.5</v>
      </c>
    </row>
    <row r="44" spans="1:5" ht="12.75" customHeight="1">
      <c r="A44" s="2" t="s">
        <v>706</v>
      </c>
      <c r="B44" s="32">
        <v>39937</v>
      </c>
      <c r="C44" s="2" t="s">
        <v>686</v>
      </c>
      <c r="D44" s="2" t="s">
        <v>705</v>
      </c>
      <c r="E44" s="30">
        <v>32.5</v>
      </c>
    </row>
    <row r="45" spans="1:5" ht="12.75" customHeight="1">
      <c r="A45" s="3" t="s">
        <v>707</v>
      </c>
      <c r="B45" s="33">
        <v>39927</v>
      </c>
      <c r="C45" s="3" t="s">
        <v>686</v>
      </c>
      <c r="D45" s="3" t="s">
        <v>708</v>
      </c>
      <c r="E45" s="31">
        <v>24</v>
      </c>
    </row>
    <row r="46" spans="1:5" ht="12.75" customHeight="1">
      <c r="A46" s="2" t="s">
        <v>709</v>
      </c>
      <c r="B46" s="32">
        <v>39926</v>
      </c>
      <c r="C46" s="2" t="s">
        <v>686</v>
      </c>
      <c r="D46" s="2" t="s">
        <v>710</v>
      </c>
      <c r="E46" s="30">
        <v>200</v>
      </c>
    </row>
    <row r="47" spans="1:5" ht="12.75" customHeight="1">
      <c r="A47" s="3" t="s">
        <v>711</v>
      </c>
      <c r="B47" s="33">
        <v>39923</v>
      </c>
      <c r="C47" s="3" t="s">
        <v>686</v>
      </c>
      <c r="D47" s="3" t="s">
        <v>712</v>
      </c>
      <c r="E47" s="31">
        <v>16</v>
      </c>
    </row>
    <row r="48" spans="1:5" ht="12.75" customHeight="1">
      <c r="A48" s="2" t="s">
        <v>713</v>
      </c>
      <c r="B48" s="32">
        <v>39923</v>
      </c>
      <c r="C48" s="2" t="s">
        <v>686</v>
      </c>
      <c r="D48" s="2" t="s">
        <v>714</v>
      </c>
      <c r="E48" s="30">
        <v>10</v>
      </c>
    </row>
    <row r="49" spans="1:5" ht="12.75" customHeight="1">
      <c r="A49" s="3" t="s">
        <v>715</v>
      </c>
      <c r="B49" s="33">
        <v>39923</v>
      </c>
      <c r="C49" s="3" t="s">
        <v>686</v>
      </c>
      <c r="D49" s="3" t="s">
        <v>716</v>
      </c>
      <c r="E49" s="31">
        <v>175</v>
      </c>
    </row>
    <row r="50" spans="1:5" ht="12.75" customHeight="1">
      <c r="A50" s="2" t="s">
        <v>717</v>
      </c>
      <c r="B50" s="32">
        <v>39923</v>
      </c>
      <c r="C50" s="2" t="s">
        <v>686</v>
      </c>
      <c r="D50" s="2" t="s">
        <v>373</v>
      </c>
      <c r="E50" s="30">
        <v>85</v>
      </c>
    </row>
    <row r="51" spans="1:5" ht="12.75" customHeight="1">
      <c r="A51" s="3" t="s">
        <v>718</v>
      </c>
      <c r="B51" s="33">
        <v>39923</v>
      </c>
      <c r="C51" s="3" t="s">
        <v>686</v>
      </c>
      <c r="D51" s="3" t="s">
        <v>719</v>
      </c>
      <c r="E51" s="31">
        <v>185</v>
      </c>
    </row>
    <row r="52" spans="1:5" ht="12.75" customHeight="1">
      <c r="A52" s="2" t="s">
        <v>720</v>
      </c>
      <c r="B52" s="32">
        <v>39896</v>
      </c>
      <c r="C52" s="2" t="s">
        <v>686</v>
      </c>
      <c r="D52" s="2" t="s">
        <v>721</v>
      </c>
      <c r="E52" s="30">
        <v>617.5</v>
      </c>
    </row>
    <row r="53" spans="1:5" ht="12.75" customHeight="1">
      <c r="A53" s="3" t="s">
        <v>722</v>
      </c>
      <c r="B53" s="33">
        <v>39896</v>
      </c>
      <c r="C53" s="3" t="s">
        <v>686</v>
      </c>
      <c r="D53" s="3" t="s">
        <v>721</v>
      </c>
      <c r="E53" s="31">
        <v>32.5</v>
      </c>
    </row>
    <row r="54" spans="1:5" ht="12.75" customHeight="1">
      <c r="A54" s="2" t="s">
        <v>723</v>
      </c>
      <c r="B54" s="32">
        <v>39895</v>
      </c>
      <c r="C54" s="2" t="s">
        <v>686</v>
      </c>
      <c r="D54" s="2" t="s">
        <v>724</v>
      </c>
      <c r="E54" s="30">
        <v>34</v>
      </c>
    </row>
    <row r="55" spans="1:5" ht="12.75" customHeight="1">
      <c r="A55" s="3" t="s">
        <v>725</v>
      </c>
      <c r="B55" s="33">
        <v>39895</v>
      </c>
      <c r="C55" s="3" t="s">
        <v>686</v>
      </c>
      <c r="D55" s="3" t="s">
        <v>726</v>
      </c>
      <c r="E55" s="31">
        <v>65</v>
      </c>
    </row>
    <row r="56" spans="1:5" ht="12.75" customHeight="1">
      <c r="A56" s="2" t="s">
        <v>727</v>
      </c>
      <c r="B56" s="32">
        <v>39895</v>
      </c>
      <c r="C56" s="2" t="s">
        <v>686</v>
      </c>
      <c r="D56" s="2" t="s">
        <v>728</v>
      </c>
      <c r="E56" s="30">
        <v>37</v>
      </c>
    </row>
    <row r="57" spans="1:5" ht="12.75" customHeight="1">
      <c r="A57" s="3" t="s">
        <v>729</v>
      </c>
      <c r="B57" s="33">
        <v>39895</v>
      </c>
      <c r="C57" s="3" t="s">
        <v>686</v>
      </c>
      <c r="D57" s="3" t="s">
        <v>730</v>
      </c>
      <c r="E57" s="31">
        <v>18</v>
      </c>
    </row>
    <row r="58" spans="1:5" ht="12.75" customHeight="1">
      <c r="A58" s="2" t="s">
        <v>731</v>
      </c>
      <c r="B58" s="32">
        <v>39895</v>
      </c>
      <c r="C58" s="2" t="s">
        <v>686</v>
      </c>
      <c r="D58" s="2" t="s">
        <v>732</v>
      </c>
      <c r="E58" s="30">
        <v>46</v>
      </c>
    </row>
    <row r="59" spans="1:5" ht="12.75" customHeight="1">
      <c r="A59" s="3" t="s">
        <v>733</v>
      </c>
      <c r="B59" s="33">
        <v>39882</v>
      </c>
      <c r="C59" s="3" t="s">
        <v>686</v>
      </c>
      <c r="D59" s="3" t="s">
        <v>734</v>
      </c>
      <c r="E59" s="31">
        <v>370</v>
      </c>
    </row>
    <row r="60" spans="1:5" ht="12.75" customHeight="1">
      <c r="A60" s="2" t="s">
        <v>735</v>
      </c>
      <c r="B60" s="32">
        <v>39876</v>
      </c>
      <c r="C60" s="2" t="s">
        <v>686</v>
      </c>
      <c r="D60" s="2" t="s">
        <v>274</v>
      </c>
      <c r="E60" s="30">
        <v>50</v>
      </c>
    </row>
    <row r="61" spans="1:5" ht="12.75" customHeight="1">
      <c r="A61" s="3" t="s">
        <v>736</v>
      </c>
      <c r="B61" s="33">
        <v>39839</v>
      </c>
      <c r="C61" s="3" t="s">
        <v>686</v>
      </c>
      <c r="D61" s="3" t="s">
        <v>732</v>
      </c>
      <c r="E61" s="31">
        <v>51</v>
      </c>
    </row>
    <row r="62" spans="1:5" ht="12.75" customHeight="1">
      <c r="A62" s="2" t="s">
        <v>737</v>
      </c>
      <c r="B62" s="32">
        <v>39836</v>
      </c>
      <c r="C62" s="2" t="s">
        <v>686</v>
      </c>
      <c r="D62" s="2" t="s">
        <v>726</v>
      </c>
      <c r="E62" s="30">
        <v>46</v>
      </c>
    </row>
    <row r="63" spans="1:5" ht="12.75" customHeight="1">
      <c r="A63" s="3" t="s">
        <v>738</v>
      </c>
      <c r="B63" s="33">
        <v>39835</v>
      </c>
      <c r="C63" s="3" t="s">
        <v>686</v>
      </c>
      <c r="D63" s="3" t="s">
        <v>728</v>
      </c>
      <c r="E63" s="31">
        <v>34</v>
      </c>
    </row>
    <row r="64" spans="1:5" ht="12.75" customHeight="1">
      <c r="A64" s="2" t="s">
        <v>739</v>
      </c>
      <c r="B64" s="32">
        <v>39835</v>
      </c>
      <c r="C64" s="2" t="s">
        <v>686</v>
      </c>
      <c r="D64" s="2" t="s">
        <v>724</v>
      </c>
      <c r="E64" s="30">
        <v>57</v>
      </c>
    </row>
    <row r="65" spans="1:5" ht="12.75" customHeight="1">
      <c r="A65" s="3" t="s">
        <v>740</v>
      </c>
      <c r="B65" s="33">
        <v>39835</v>
      </c>
      <c r="C65" s="3" t="s">
        <v>686</v>
      </c>
      <c r="D65" s="3" t="s">
        <v>730</v>
      </c>
      <c r="E65" s="31">
        <v>40</v>
      </c>
    </row>
    <row r="66" spans="1:5" ht="12.75" customHeight="1">
      <c r="A66" s="2" t="s">
        <v>741</v>
      </c>
      <c r="B66" s="32">
        <v>39825</v>
      </c>
      <c r="C66" s="2" t="s">
        <v>686</v>
      </c>
      <c r="D66" s="2" t="s">
        <v>390</v>
      </c>
      <c r="E66" s="30">
        <v>690</v>
      </c>
    </row>
    <row r="67" spans="1:5" ht="12.75">
      <c r="A67" s="35"/>
      <c r="B67" s="35"/>
      <c r="C67" s="35"/>
      <c r="D67" s="35" t="s">
        <v>111</v>
      </c>
      <c r="E67" s="34">
        <f>SUM(E32:E66)</f>
        <v>9510.6293008</v>
      </c>
    </row>
    <row r="68" spans="1:255" s="23" customFormat="1" ht="12.75">
      <c r="A68" s="17"/>
      <c r="B68" s="18"/>
      <c r="C68" s="17"/>
      <c r="D68" s="17"/>
      <c r="E68" s="42"/>
      <c r="F68" s="41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</row>
    <row r="69" spans="1:255" ht="24.75">
      <c r="A69" s="12" t="s">
        <v>112</v>
      </c>
      <c r="B69" s="43"/>
      <c r="C69" s="43"/>
      <c r="D69" s="44"/>
      <c r="E69" s="44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</row>
    <row r="70" spans="1:5" ht="36" customHeight="1">
      <c r="A70" s="1" t="s">
        <v>4</v>
      </c>
      <c r="B70" s="28" t="s">
        <v>5</v>
      </c>
      <c r="C70" s="28" t="s">
        <v>6</v>
      </c>
      <c r="D70" s="28" t="s">
        <v>7</v>
      </c>
      <c r="E70" s="28" t="s">
        <v>683</v>
      </c>
    </row>
    <row r="71" spans="1:5" ht="12.75" customHeight="1">
      <c r="A71" s="2" t="s">
        <v>742</v>
      </c>
      <c r="B71" s="32">
        <v>39806</v>
      </c>
      <c r="C71" s="2" t="s">
        <v>686</v>
      </c>
      <c r="D71" s="2" t="s">
        <v>743</v>
      </c>
      <c r="E71" s="30">
        <v>45</v>
      </c>
    </row>
    <row r="72" spans="1:5" ht="12.75" customHeight="1">
      <c r="A72" s="3" t="s">
        <v>744</v>
      </c>
      <c r="B72" s="33">
        <v>39804</v>
      </c>
      <c r="C72" s="3" t="s">
        <v>686</v>
      </c>
      <c r="D72" s="3" t="s">
        <v>698</v>
      </c>
      <c r="E72" s="31">
        <v>1000</v>
      </c>
    </row>
    <row r="73" spans="1:5" ht="12.75" customHeight="1">
      <c r="A73" s="2" t="s">
        <v>745</v>
      </c>
      <c r="B73" s="32">
        <v>39800</v>
      </c>
      <c r="C73" s="2" t="s">
        <v>686</v>
      </c>
      <c r="D73" s="2" t="s">
        <v>746</v>
      </c>
      <c r="E73" s="30">
        <v>1200</v>
      </c>
    </row>
    <row r="74" spans="1:5" ht="12.75" customHeight="1">
      <c r="A74" s="3" t="s">
        <v>747</v>
      </c>
      <c r="B74" s="33">
        <v>39799</v>
      </c>
      <c r="C74" s="3" t="s">
        <v>686</v>
      </c>
      <c r="D74" s="3" t="s">
        <v>748</v>
      </c>
      <c r="E74" s="31">
        <v>50</v>
      </c>
    </row>
    <row r="75" spans="1:5" ht="12.75" customHeight="1">
      <c r="A75" s="2" t="s">
        <v>749</v>
      </c>
      <c r="B75" s="32">
        <v>39799</v>
      </c>
      <c r="C75" s="2" t="s">
        <v>686</v>
      </c>
      <c r="D75" s="2" t="s">
        <v>750</v>
      </c>
      <c r="E75" s="30">
        <v>200</v>
      </c>
    </row>
    <row r="76" spans="1:5" ht="12.75" customHeight="1">
      <c r="A76" s="3" t="s">
        <v>751</v>
      </c>
      <c r="B76" s="33">
        <v>39799</v>
      </c>
      <c r="C76" s="3" t="s">
        <v>686</v>
      </c>
      <c r="D76" s="3" t="s">
        <v>47</v>
      </c>
      <c r="E76" s="31">
        <v>360</v>
      </c>
    </row>
    <row r="77" spans="1:5" ht="12.75" customHeight="1">
      <c r="A77" s="2" t="s">
        <v>752</v>
      </c>
      <c r="B77" s="32">
        <v>39792</v>
      </c>
      <c r="C77" s="2" t="s">
        <v>686</v>
      </c>
      <c r="D77" s="2" t="s">
        <v>753</v>
      </c>
      <c r="E77" s="30">
        <v>400</v>
      </c>
    </row>
    <row r="78" spans="1:5" ht="12.75" customHeight="1">
      <c r="A78" s="3" t="s">
        <v>754</v>
      </c>
      <c r="B78" s="33">
        <v>39791</v>
      </c>
      <c r="C78" s="3" t="s">
        <v>686</v>
      </c>
      <c r="D78" s="3" t="s">
        <v>385</v>
      </c>
      <c r="E78" s="31">
        <v>2000</v>
      </c>
    </row>
    <row r="79" spans="1:5" ht="12.75" customHeight="1">
      <c r="A79" s="2" t="s">
        <v>755</v>
      </c>
      <c r="B79" s="32">
        <v>39785</v>
      </c>
      <c r="C79" s="2" t="s">
        <v>686</v>
      </c>
      <c r="D79" s="2" t="s">
        <v>756</v>
      </c>
      <c r="E79" s="30">
        <v>483</v>
      </c>
    </row>
    <row r="80" spans="1:5" ht="12.75" customHeight="1">
      <c r="A80" s="3" t="s">
        <v>757</v>
      </c>
      <c r="B80" s="33">
        <v>39778</v>
      </c>
      <c r="C80" s="3" t="s">
        <v>686</v>
      </c>
      <c r="D80" s="3" t="s">
        <v>758</v>
      </c>
      <c r="E80" s="31">
        <v>950</v>
      </c>
    </row>
    <row r="81" spans="1:5" ht="12.75" customHeight="1">
      <c r="A81" s="2" t="s">
        <v>759</v>
      </c>
      <c r="B81" s="32">
        <v>39766</v>
      </c>
      <c r="C81" s="2" t="s">
        <v>686</v>
      </c>
      <c r="D81" s="2" t="s">
        <v>760</v>
      </c>
      <c r="E81" s="30">
        <v>617.5</v>
      </c>
    </row>
    <row r="82" spans="1:5" ht="12.75" customHeight="1">
      <c r="A82" s="3" t="s">
        <v>761</v>
      </c>
      <c r="B82" s="33">
        <v>39766</v>
      </c>
      <c r="C82" s="3" t="s">
        <v>686</v>
      </c>
      <c r="D82" s="3" t="s">
        <v>760</v>
      </c>
      <c r="E82" s="31">
        <v>32.5</v>
      </c>
    </row>
    <row r="83" spans="1:5" ht="12.75" customHeight="1">
      <c r="A83" s="2" t="s">
        <v>762</v>
      </c>
      <c r="B83" s="32">
        <v>39766</v>
      </c>
      <c r="C83" s="2" t="s">
        <v>686</v>
      </c>
      <c r="D83" s="2" t="s">
        <v>763</v>
      </c>
      <c r="E83" s="30">
        <v>1100</v>
      </c>
    </row>
    <row r="84" spans="1:5" ht="12.75" customHeight="1">
      <c r="A84" s="3" t="s">
        <v>764</v>
      </c>
      <c r="B84" s="33">
        <v>39765</v>
      </c>
      <c r="C84" s="3" t="s">
        <v>686</v>
      </c>
      <c r="D84" s="3" t="s">
        <v>765</v>
      </c>
      <c r="E84" s="31">
        <v>390</v>
      </c>
    </row>
    <row r="85" spans="1:5" ht="12.75" customHeight="1">
      <c r="A85" s="2" t="s">
        <v>766</v>
      </c>
      <c r="B85" s="32">
        <v>39750</v>
      </c>
      <c r="C85" s="2" t="s">
        <v>686</v>
      </c>
      <c r="D85" s="2" t="s">
        <v>360</v>
      </c>
      <c r="E85" s="30">
        <v>550</v>
      </c>
    </row>
    <row r="86" spans="1:5" ht="12.75" customHeight="1">
      <c r="A86" s="3" t="s">
        <v>767</v>
      </c>
      <c r="B86" s="33">
        <v>39750</v>
      </c>
      <c r="C86" s="3" t="s">
        <v>686</v>
      </c>
      <c r="D86" s="3" t="s">
        <v>703</v>
      </c>
      <c r="E86" s="31">
        <v>39.75</v>
      </c>
    </row>
    <row r="87" spans="1:5" ht="12.75" customHeight="1">
      <c r="A87" s="2" t="s">
        <v>768</v>
      </c>
      <c r="B87" s="32">
        <v>39750</v>
      </c>
      <c r="C87" s="2" t="s">
        <v>686</v>
      </c>
      <c r="D87" s="2" t="s">
        <v>769</v>
      </c>
      <c r="E87" s="30">
        <v>140</v>
      </c>
    </row>
    <row r="88" spans="1:5" ht="12.75" customHeight="1">
      <c r="A88" s="3" t="s">
        <v>770</v>
      </c>
      <c r="B88" s="33">
        <v>39730</v>
      </c>
      <c r="C88" s="3" t="s">
        <v>686</v>
      </c>
      <c r="D88" s="3" t="s">
        <v>760</v>
      </c>
      <c r="E88" s="31">
        <v>437</v>
      </c>
    </row>
    <row r="89" spans="1:5" ht="12.75" customHeight="1">
      <c r="A89" s="2" t="s">
        <v>771</v>
      </c>
      <c r="B89" s="32">
        <v>39730</v>
      </c>
      <c r="C89" s="2" t="s">
        <v>686</v>
      </c>
      <c r="D89" s="2" t="s">
        <v>760</v>
      </c>
      <c r="E89" s="30">
        <v>23</v>
      </c>
    </row>
    <row r="90" spans="1:5" ht="12.75" customHeight="1">
      <c r="A90" s="3" t="s">
        <v>772</v>
      </c>
      <c r="B90" s="33">
        <v>39694</v>
      </c>
      <c r="C90" s="3" t="s">
        <v>686</v>
      </c>
      <c r="D90" s="3" t="s">
        <v>773</v>
      </c>
      <c r="E90" s="31">
        <v>50</v>
      </c>
    </row>
    <row r="91" spans="1:5" ht="12.75" customHeight="1">
      <c r="A91" s="2" t="s">
        <v>774</v>
      </c>
      <c r="B91" s="32">
        <v>39668</v>
      </c>
      <c r="C91" s="2" t="s">
        <v>686</v>
      </c>
      <c r="D91" s="2" t="s">
        <v>385</v>
      </c>
      <c r="E91" s="30">
        <v>3600</v>
      </c>
    </row>
    <row r="92" spans="1:5" ht="12.75" customHeight="1">
      <c r="A92" s="3" t="s">
        <v>775</v>
      </c>
      <c r="B92" s="33">
        <v>39654</v>
      </c>
      <c r="C92" s="3" t="s">
        <v>686</v>
      </c>
      <c r="D92" s="3" t="s">
        <v>360</v>
      </c>
      <c r="E92" s="31">
        <v>500</v>
      </c>
    </row>
    <row r="93" spans="1:5" ht="12.75" customHeight="1">
      <c r="A93" s="2" t="s">
        <v>776</v>
      </c>
      <c r="B93" s="32">
        <v>39651</v>
      </c>
      <c r="C93" s="2" t="s">
        <v>686</v>
      </c>
      <c r="D93" s="2" t="s">
        <v>777</v>
      </c>
      <c r="E93" s="30">
        <v>245</v>
      </c>
    </row>
    <row r="94" spans="1:5" ht="12.75" customHeight="1">
      <c r="A94" s="3" t="s">
        <v>778</v>
      </c>
      <c r="B94" s="33">
        <v>39645</v>
      </c>
      <c r="C94" s="3" t="s">
        <v>686</v>
      </c>
      <c r="D94" s="3" t="s">
        <v>779</v>
      </c>
      <c r="E94" s="31">
        <v>130</v>
      </c>
    </row>
    <row r="95" spans="1:5" ht="12.75" customHeight="1">
      <c r="A95" s="2" t="s">
        <v>780</v>
      </c>
      <c r="B95" s="32">
        <v>39644</v>
      </c>
      <c r="C95" s="2" t="s">
        <v>686</v>
      </c>
      <c r="D95" s="2" t="s">
        <v>390</v>
      </c>
      <c r="E95" s="30">
        <v>1400</v>
      </c>
    </row>
    <row r="96" spans="1:5" ht="12.75" customHeight="1">
      <c r="A96" s="3" t="s">
        <v>781</v>
      </c>
      <c r="B96" s="33">
        <v>39629</v>
      </c>
      <c r="C96" s="3" t="s">
        <v>686</v>
      </c>
      <c r="D96" s="3" t="s">
        <v>782</v>
      </c>
      <c r="E96" s="31">
        <v>700</v>
      </c>
    </row>
    <row r="97" spans="1:5" ht="12.75" customHeight="1">
      <c r="A97" s="2" t="s">
        <v>783</v>
      </c>
      <c r="B97" s="32">
        <v>39608</v>
      </c>
      <c r="C97" s="2" t="s">
        <v>686</v>
      </c>
      <c r="D97" s="2" t="s">
        <v>782</v>
      </c>
      <c r="E97" s="30">
        <v>450</v>
      </c>
    </row>
    <row r="98" spans="1:5" ht="12.75" customHeight="1">
      <c r="A98" s="3" t="s">
        <v>784</v>
      </c>
      <c r="B98" s="33">
        <v>39596</v>
      </c>
      <c r="C98" s="3" t="s">
        <v>686</v>
      </c>
      <c r="D98" s="3" t="s">
        <v>785</v>
      </c>
      <c r="E98" s="31">
        <v>570</v>
      </c>
    </row>
    <row r="99" spans="1:5" ht="12.75" customHeight="1">
      <c r="A99" s="2" t="s">
        <v>786</v>
      </c>
      <c r="B99" s="32">
        <v>39588</v>
      </c>
      <c r="C99" s="2" t="s">
        <v>686</v>
      </c>
      <c r="D99" s="2" t="s">
        <v>765</v>
      </c>
      <c r="E99" s="30">
        <v>200</v>
      </c>
    </row>
    <row r="100" spans="1:5" ht="12.75" customHeight="1">
      <c r="A100" s="3" t="s">
        <v>787</v>
      </c>
      <c r="B100" s="33">
        <v>39587</v>
      </c>
      <c r="C100" s="3" t="s">
        <v>686</v>
      </c>
      <c r="D100" s="3" t="s">
        <v>760</v>
      </c>
      <c r="E100" s="31">
        <v>617.5</v>
      </c>
    </row>
    <row r="101" spans="1:5" ht="12.75" customHeight="1">
      <c r="A101" s="2" t="s">
        <v>788</v>
      </c>
      <c r="B101" s="32">
        <v>39587</v>
      </c>
      <c r="C101" s="2" t="s">
        <v>686</v>
      </c>
      <c r="D101" s="2" t="s">
        <v>760</v>
      </c>
      <c r="E101" s="30">
        <v>32.5</v>
      </c>
    </row>
    <row r="102" spans="1:5" ht="12.75" customHeight="1">
      <c r="A102" s="3" t="s">
        <v>789</v>
      </c>
      <c r="B102" s="33">
        <v>39584</v>
      </c>
      <c r="C102" s="3" t="s">
        <v>686</v>
      </c>
      <c r="D102" s="3" t="s">
        <v>769</v>
      </c>
      <c r="E102" s="31">
        <v>140</v>
      </c>
    </row>
    <row r="103" spans="1:5" ht="12.75" customHeight="1">
      <c r="A103" s="2" t="s">
        <v>790</v>
      </c>
      <c r="B103" s="32">
        <v>39583</v>
      </c>
      <c r="C103" s="2" t="s">
        <v>686</v>
      </c>
      <c r="D103" s="2" t="s">
        <v>791</v>
      </c>
      <c r="E103" s="30">
        <v>400</v>
      </c>
    </row>
    <row r="104" spans="1:5" ht="12.75" customHeight="1">
      <c r="A104" s="3" t="s">
        <v>792</v>
      </c>
      <c r="B104" s="33">
        <v>39575</v>
      </c>
      <c r="C104" s="3" t="s">
        <v>686</v>
      </c>
      <c r="D104" s="3" t="s">
        <v>793</v>
      </c>
      <c r="E104" s="31">
        <v>530</v>
      </c>
    </row>
    <row r="105" spans="1:5" ht="12.75" customHeight="1">
      <c r="A105" s="2" t="s">
        <v>794</v>
      </c>
      <c r="B105" s="32">
        <v>39573</v>
      </c>
      <c r="C105" s="2" t="s">
        <v>686</v>
      </c>
      <c r="D105" s="2" t="s">
        <v>795</v>
      </c>
      <c r="E105" s="30">
        <v>135</v>
      </c>
    </row>
    <row r="106" spans="1:5" ht="12.75" customHeight="1">
      <c r="A106" s="3" t="s">
        <v>796</v>
      </c>
      <c r="B106" s="33">
        <v>39553</v>
      </c>
      <c r="C106" s="3" t="s">
        <v>686</v>
      </c>
      <c r="D106" s="3" t="s">
        <v>797</v>
      </c>
      <c r="E106" s="31">
        <v>2000</v>
      </c>
    </row>
    <row r="107" spans="1:5" ht="12.75" customHeight="1">
      <c r="A107" s="2" t="s">
        <v>798</v>
      </c>
      <c r="B107" s="32">
        <v>39549</v>
      </c>
      <c r="C107" s="2" t="s">
        <v>686</v>
      </c>
      <c r="D107" s="2" t="s">
        <v>31</v>
      </c>
      <c r="E107" s="30">
        <v>1500</v>
      </c>
    </row>
    <row r="108" spans="1:5" ht="12.75" customHeight="1">
      <c r="A108" s="3" t="s">
        <v>801</v>
      </c>
      <c r="B108" s="33">
        <v>39538</v>
      </c>
      <c r="C108" s="3" t="s">
        <v>686</v>
      </c>
      <c r="D108" s="3" t="s">
        <v>703</v>
      </c>
      <c r="E108" s="31">
        <v>60</v>
      </c>
    </row>
    <row r="109" spans="1:5" ht="12.75" customHeight="1">
      <c r="A109" s="2" t="s">
        <v>802</v>
      </c>
      <c r="B109" s="32">
        <v>39512</v>
      </c>
      <c r="C109" s="2" t="s">
        <v>686</v>
      </c>
      <c r="D109" s="2" t="s">
        <v>503</v>
      </c>
      <c r="E109" s="30">
        <v>300</v>
      </c>
    </row>
    <row r="110" spans="1:5" ht="12.75" customHeight="1">
      <c r="A110" s="3" t="s">
        <v>803</v>
      </c>
      <c r="B110" s="33">
        <v>39492</v>
      </c>
      <c r="C110" s="3" t="s">
        <v>686</v>
      </c>
      <c r="D110" s="3" t="s">
        <v>746</v>
      </c>
      <c r="E110" s="31">
        <v>1200</v>
      </c>
    </row>
    <row r="111" spans="1:5" ht="12.75" customHeight="1">
      <c r="A111" s="2" t="s">
        <v>804</v>
      </c>
      <c r="B111" s="32">
        <v>39486</v>
      </c>
      <c r="C111" s="2" t="s">
        <v>686</v>
      </c>
      <c r="D111" s="2" t="s">
        <v>534</v>
      </c>
      <c r="E111" s="30">
        <v>130</v>
      </c>
    </row>
    <row r="112" spans="1:5" ht="12.75" customHeight="1">
      <c r="A112" s="3" t="s">
        <v>805</v>
      </c>
      <c r="B112" s="33">
        <v>39462</v>
      </c>
      <c r="C112" s="3" t="s">
        <v>686</v>
      </c>
      <c r="D112" s="3" t="s">
        <v>47</v>
      </c>
      <c r="E112" s="31">
        <v>430</v>
      </c>
    </row>
    <row r="113" spans="1:5" ht="12.75">
      <c r="A113" s="35"/>
      <c r="B113" s="35"/>
      <c r="C113" s="35"/>
      <c r="D113" s="35" t="s">
        <v>138</v>
      </c>
      <c r="E113" s="34">
        <f>SUM(E71:E112)</f>
        <v>25337.75</v>
      </c>
    </row>
    <row r="114" spans="1:6" ht="12.75">
      <c r="A114" s="20"/>
      <c r="B114" s="18"/>
      <c r="C114" s="17"/>
      <c r="D114" s="17"/>
      <c r="E114" s="42"/>
      <c r="F114" s="41"/>
    </row>
    <row r="115" spans="1:6" ht="24.75">
      <c r="A115" s="12" t="s">
        <v>139</v>
      </c>
      <c r="B115" s="43"/>
      <c r="C115" s="43"/>
      <c r="D115" s="44"/>
      <c r="E115" s="44"/>
      <c r="F115" s="41"/>
    </row>
    <row r="116" spans="1:5" ht="36" customHeight="1">
      <c r="A116" s="1" t="s">
        <v>4</v>
      </c>
      <c r="B116" s="28" t="s">
        <v>5</v>
      </c>
      <c r="C116" s="28" t="s">
        <v>6</v>
      </c>
      <c r="D116" s="28" t="s">
        <v>7</v>
      </c>
      <c r="E116" s="28" t="s">
        <v>683</v>
      </c>
    </row>
    <row r="117" spans="1:5" ht="12.75" customHeight="1">
      <c r="A117" s="2" t="s">
        <v>806</v>
      </c>
      <c r="B117" s="32">
        <v>39430</v>
      </c>
      <c r="C117" s="2" t="s">
        <v>686</v>
      </c>
      <c r="D117" s="2" t="s">
        <v>333</v>
      </c>
      <c r="E117" s="30">
        <v>200</v>
      </c>
    </row>
    <row r="118" spans="1:5" ht="12.75" customHeight="1">
      <c r="A118" s="3" t="s">
        <v>807</v>
      </c>
      <c r="B118" s="33">
        <v>39426</v>
      </c>
      <c r="C118" s="3" t="s">
        <v>686</v>
      </c>
      <c r="D118" s="3" t="s">
        <v>808</v>
      </c>
      <c r="E118" s="31">
        <v>150</v>
      </c>
    </row>
    <row r="119" spans="1:5" ht="12.75" customHeight="1">
      <c r="A119" s="2" t="s">
        <v>809</v>
      </c>
      <c r="B119" s="32">
        <v>39419</v>
      </c>
      <c r="C119" s="2" t="s">
        <v>686</v>
      </c>
      <c r="D119" s="2" t="s">
        <v>810</v>
      </c>
      <c r="E119" s="30">
        <v>22.5</v>
      </c>
    </row>
    <row r="120" spans="1:5" ht="12.75" customHeight="1">
      <c r="A120" s="3" t="s">
        <v>811</v>
      </c>
      <c r="B120" s="33">
        <v>39377</v>
      </c>
      <c r="C120" s="3" t="s">
        <v>686</v>
      </c>
      <c r="D120" s="3" t="s">
        <v>812</v>
      </c>
      <c r="E120" s="31">
        <v>1100</v>
      </c>
    </row>
    <row r="121" spans="1:5" ht="12.75" customHeight="1">
      <c r="A121" s="2" t="s">
        <v>813</v>
      </c>
      <c r="B121" s="32">
        <v>39345</v>
      </c>
      <c r="C121" s="2" t="s">
        <v>686</v>
      </c>
      <c r="D121" s="2" t="s">
        <v>814</v>
      </c>
      <c r="E121" s="30">
        <v>50</v>
      </c>
    </row>
    <row r="122" spans="1:5" ht="12.75" customHeight="1">
      <c r="A122" s="3" t="s">
        <v>815</v>
      </c>
      <c r="B122" s="33">
        <v>39325</v>
      </c>
      <c r="C122" s="3" t="s">
        <v>686</v>
      </c>
      <c r="D122" s="3" t="s">
        <v>816</v>
      </c>
      <c r="E122" s="31">
        <v>120</v>
      </c>
    </row>
    <row r="123" spans="1:5" ht="12.75" customHeight="1">
      <c r="A123" s="2" t="s">
        <v>817</v>
      </c>
      <c r="B123" s="32">
        <v>39287</v>
      </c>
      <c r="C123" s="2" t="s">
        <v>686</v>
      </c>
      <c r="D123" s="2" t="s">
        <v>818</v>
      </c>
      <c r="E123" s="30">
        <v>504</v>
      </c>
    </row>
    <row r="124" spans="1:5" ht="12.75" customHeight="1">
      <c r="A124" s="3" t="s">
        <v>819</v>
      </c>
      <c r="B124" s="33">
        <v>39280</v>
      </c>
      <c r="C124" s="3" t="s">
        <v>686</v>
      </c>
      <c r="D124" s="3" t="s">
        <v>820</v>
      </c>
      <c r="E124" s="31">
        <v>4800</v>
      </c>
    </row>
    <row r="125" spans="1:5" ht="12.75" customHeight="1">
      <c r="A125" s="2" t="s">
        <v>821</v>
      </c>
      <c r="B125" s="32">
        <v>39254</v>
      </c>
      <c r="C125" s="2" t="s">
        <v>686</v>
      </c>
      <c r="D125" s="2" t="s">
        <v>447</v>
      </c>
      <c r="E125" s="30">
        <v>400</v>
      </c>
    </row>
    <row r="126" spans="1:5" ht="12.75" customHeight="1">
      <c r="A126" s="3" t="s">
        <v>822</v>
      </c>
      <c r="B126" s="33">
        <v>39230</v>
      </c>
      <c r="C126" s="3" t="s">
        <v>686</v>
      </c>
      <c r="D126" s="3" t="s">
        <v>823</v>
      </c>
      <c r="E126" s="31">
        <v>450</v>
      </c>
    </row>
    <row r="127" spans="1:5" ht="12.75" customHeight="1">
      <c r="A127" s="2" t="s">
        <v>824</v>
      </c>
      <c r="B127" s="32">
        <v>39224</v>
      </c>
      <c r="C127" s="2" t="s">
        <v>686</v>
      </c>
      <c r="D127" s="2" t="s">
        <v>825</v>
      </c>
      <c r="E127" s="30">
        <v>350</v>
      </c>
    </row>
    <row r="128" spans="1:5" ht="12.75" customHeight="1">
      <c r="A128" s="3" t="s">
        <v>826</v>
      </c>
      <c r="B128" s="33">
        <v>39220</v>
      </c>
      <c r="C128" s="3" t="s">
        <v>686</v>
      </c>
      <c r="D128" s="3" t="s">
        <v>827</v>
      </c>
      <c r="E128" s="31">
        <v>119</v>
      </c>
    </row>
    <row r="129" spans="1:5" ht="12.75" customHeight="1">
      <c r="A129" s="2" t="s">
        <v>828</v>
      </c>
      <c r="B129" s="32">
        <v>39177</v>
      </c>
      <c r="C129" s="2" t="s">
        <v>686</v>
      </c>
      <c r="D129" s="2" t="s">
        <v>829</v>
      </c>
      <c r="E129" s="30">
        <v>10</v>
      </c>
    </row>
    <row r="130" spans="1:5" ht="12.75" customHeight="1">
      <c r="A130" s="3" t="s">
        <v>830</v>
      </c>
      <c r="B130" s="33">
        <v>39171</v>
      </c>
      <c r="C130" s="3" t="s">
        <v>686</v>
      </c>
      <c r="D130" s="3" t="s">
        <v>831</v>
      </c>
      <c r="E130" s="31">
        <v>180</v>
      </c>
    </row>
    <row r="131" spans="1:5" ht="12.75" customHeight="1">
      <c r="A131" s="2" t="s">
        <v>832</v>
      </c>
      <c r="B131" s="32">
        <v>39171</v>
      </c>
      <c r="C131" s="2" t="s">
        <v>686</v>
      </c>
      <c r="D131" s="2" t="s">
        <v>833</v>
      </c>
      <c r="E131" s="30">
        <v>80</v>
      </c>
    </row>
    <row r="132" spans="1:5" ht="12.75" customHeight="1">
      <c r="A132" s="3" t="s">
        <v>834</v>
      </c>
      <c r="B132" s="33">
        <v>39170</v>
      </c>
      <c r="C132" s="3" t="s">
        <v>686</v>
      </c>
      <c r="D132" s="3" t="s">
        <v>835</v>
      </c>
      <c r="E132" s="31">
        <v>80</v>
      </c>
    </row>
    <row r="133" spans="1:5" ht="12.75" customHeight="1">
      <c r="A133" s="2" t="s">
        <v>836</v>
      </c>
      <c r="B133" s="32">
        <v>39147</v>
      </c>
      <c r="C133" s="2" t="s">
        <v>686</v>
      </c>
      <c r="D133" s="2" t="s">
        <v>837</v>
      </c>
      <c r="E133" s="30">
        <v>120</v>
      </c>
    </row>
    <row r="134" spans="1:5" ht="12.75" customHeight="1">
      <c r="A134" s="3" t="s">
        <v>838</v>
      </c>
      <c r="B134" s="33">
        <v>39129</v>
      </c>
      <c r="C134" s="3" t="s">
        <v>686</v>
      </c>
      <c r="D134" s="3" t="s">
        <v>825</v>
      </c>
      <c r="E134" s="31">
        <v>340</v>
      </c>
    </row>
    <row r="135" spans="1:5" ht="12.75" customHeight="1">
      <c r="A135" s="2" t="s">
        <v>839</v>
      </c>
      <c r="B135" s="32">
        <v>39101</v>
      </c>
      <c r="C135" s="2" t="s">
        <v>686</v>
      </c>
      <c r="D135" s="2" t="s">
        <v>840</v>
      </c>
      <c r="E135" s="30">
        <v>550</v>
      </c>
    </row>
    <row r="136" spans="1:5" ht="12.75" customHeight="1">
      <c r="A136" s="3" t="s">
        <v>841</v>
      </c>
      <c r="B136" s="33">
        <v>39098</v>
      </c>
      <c r="C136" s="3" t="s">
        <v>686</v>
      </c>
      <c r="D136" s="3" t="s">
        <v>842</v>
      </c>
      <c r="E136" s="31">
        <v>100</v>
      </c>
    </row>
    <row r="137" spans="1:5" ht="12.75">
      <c r="A137" s="35"/>
      <c r="B137" s="35"/>
      <c r="C137" s="35"/>
      <c r="D137" s="35" t="s">
        <v>280</v>
      </c>
      <c r="E137" s="34">
        <f>SUM(E117:E136)</f>
        <v>9725.5</v>
      </c>
    </row>
    <row r="138" spans="1:6" ht="12.75">
      <c r="A138" s="36"/>
      <c r="B138" s="37"/>
      <c r="C138" s="38"/>
      <c r="D138" s="39"/>
      <c r="E138" s="40"/>
      <c r="F138" s="41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rowBreaks count="2" manualBreakCount="2">
    <brk id="56" max="4" man="1"/>
    <brk id="113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42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4.28125" style="13" customWidth="1"/>
    <col min="3" max="3" width="28.00390625" style="13" customWidth="1"/>
    <col min="4" max="4" width="41.140625" style="13" bestFit="1" customWidth="1"/>
    <col min="5" max="5" width="12.00390625" style="13" customWidth="1"/>
    <col min="6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9" customFormat="1" ht="30.75" customHeight="1">
      <c r="A5" s="4" t="s">
        <v>281</v>
      </c>
      <c r="B5" s="29"/>
      <c r="C5" s="29"/>
      <c r="D5" s="29"/>
      <c r="E5" s="29"/>
    </row>
    <row r="6" spans="1:5" s="69" customFormat="1" ht="17.25" customHeight="1">
      <c r="A6" s="117" t="s">
        <v>681</v>
      </c>
      <c r="B6" s="117"/>
      <c r="C6" s="117"/>
      <c r="D6" s="117"/>
      <c r="E6" s="117"/>
    </row>
    <row r="7" spans="1:5" s="66" customFormat="1" ht="17.25" customHeight="1">
      <c r="A7" s="116"/>
      <c r="B7" s="116"/>
      <c r="C7" s="116"/>
      <c r="D7" s="116"/>
      <c r="E7" s="116"/>
    </row>
    <row r="8" spans="1:5" s="66" customFormat="1" ht="17.25" customHeight="1">
      <c r="A8" s="113"/>
      <c r="B8" s="113"/>
      <c r="C8" s="113"/>
      <c r="D8" s="113"/>
      <c r="E8" s="113"/>
    </row>
    <row r="9" spans="1:5" ht="24.75">
      <c r="A9" s="12" t="s">
        <v>2379</v>
      </c>
      <c r="B9" s="10"/>
      <c r="C9" s="10"/>
      <c r="D9" s="11"/>
      <c r="E9" s="11"/>
    </row>
    <row r="10" spans="1:5" ht="36" customHeight="1">
      <c r="A10" s="1" t="s">
        <v>282</v>
      </c>
      <c r="B10" s="28" t="s">
        <v>283</v>
      </c>
      <c r="C10" s="28" t="s">
        <v>6</v>
      </c>
      <c r="D10" s="28" t="s">
        <v>7</v>
      </c>
      <c r="E10" s="28" t="s">
        <v>284</v>
      </c>
    </row>
    <row r="11" spans="1:5" ht="12.75" customHeight="1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2382</v>
      </c>
      <c r="E12" s="34" t="s">
        <v>285</v>
      </c>
    </row>
    <row r="13" spans="1:5" ht="19.5" customHeight="1">
      <c r="A13" s="20"/>
      <c r="B13" s="18"/>
      <c r="C13" s="17"/>
      <c r="D13" s="17"/>
      <c r="E13" s="19"/>
    </row>
    <row r="14" spans="1:5" ht="24.75">
      <c r="A14" s="12" t="s">
        <v>1990</v>
      </c>
      <c r="B14" s="10"/>
      <c r="C14" s="10"/>
      <c r="D14" s="11"/>
      <c r="E14" s="11"/>
    </row>
    <row r="15" spans="1:5" ht="36" customHeight="1">
      <c r="A15" s="1" t="s">
        <v>282</v>
      </c>
      <c r="B15" s="28" t="s">
        <v>283</v>
      </c>
      <c r="C15" s="28" t="s">
        <v>6</v>
      </c>
      <c r="D15" s="28" t="s">
        <v>7</v>
      </c>
      <c r="E15" s="28" t="s">
        <v>284</v>
      </c>
    </row>
    <row r="16" spans="1:5" ht="12.75" customHeight="1">
      <c r="A16" s="2"/>
      <c r="B16" s="32"/>
      <c r="C16" s="2"/>
      <c r="D16" s="2"/>
      <c r="E16" s="30"/>
    </row>
    <row r="17" spans="1:5" ht="12.75">
      <c r="A17" s="35"/>
      <c r="B17" s="35"/>
      <c r="C17" s="35"/>
      <c r="D17" s="35" t="s">
        <v>1987</v>
      </c>
      <c r="E17" s="34" t="s">
        <v>285</v>
      </c>
    </row>
    <row r="18" spans="1:5" ht="19.5" customHeight="1">
      <c r="A18" s="20"/>
      <c r="B18" s="18"/>
      <c r="C18" s="17"/>
      <c r="D18" s="17"/>
      <c r="E18" s="19"/>
    </row>
    <row r="19" spans="1:5" ht="24.75">
      <c r="A19" s="12" t="s">
        <v>682</v>
      </c>
      <c r="B19" s="10"/>
      <c r="C19" s="10"/>
      <c r="D19" s="11"/>
      <c r="E19" s="11"/>
    </row>
    <row r="20" spans="1:5" ht="36" customHeight="1">
      <c r="A20" s="1" t="s">
        <v>282</v>
      </c>
      <c r="B20" s="28" t="s">
        <v>283</v>
      </c>
      <c r="C20" s="28" t="s">
        <v>6</v>
      </c>
      <c r="D20" s="28" t="s">
        <v>7</v>
      </c>
      <c r="E20" s="28" t="s">
        <v>284</v>
      </c>
    </row>
    <row r="21" spans="1:5" ht="12.75" customHeight="1">
      <c r="A21" s="2"/>
      <c r="B21" s="32">
        <v>40595</v>
      </c>
      <c r="C21" s="2" t="s">
        <v>686</v>
      </c>
      <c r="D21" s="2" t="s">
        <v>1728</v>
      </c>
      <c r="E21" s="30">
        <v>100</v>
      </c>
    </row>
    <row r="22" spans="1:5" ht="12.75">
      <c r="A22" s="35"/>
      <c r="B22" s="35"/>
      <c r="C22" s="35"/>
      <c r="D22" s="35" t="s">
        <v>9</v>
      </c>
      <c r="E22" s="34">
        <f>SUM(E21)</f>
        <v>100</v>
      </c>
    </row>
    <row r="23" spans="1:255" ht="12.75">
      <c r="A23" s="17"/>
      <c r="B23" s="18"/>
      <c r="C23" s="17"/>
      <c r="D23" s="17"/>
      <c r="E23" s="4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5" ht="24.75">
      <c r="A24" s="12" t="s">
        <v>684</v>
      </c>
      <c r="B24" s="10"/>
      <c r="C24" s="10"/>
      <c r="D24" s="11"/>
      <c r="E24" s="11"/>
    </row>
    <row r="25" spans="1:5" ht="36" customHeight="1">
      <c r="A25" s="1" t="s">
        <v>282</v>
      </c>
      <c r="B25" s="28" t="s">
        <v>283</v>
      </c>
      <c r="C25" s="28" t="s">
        <v>6</v>
      </c>
      <c r="D25" s="28" t="s">
        <v>7</v>
      </c>
      <c r="E25" s="28" t="s">
        <v>284</v>
      </c>
    </row>
    <row r="26" spans="1:5" ht="12.75" customHeight="1">
      <c r="A26" s="2"/>
      <c r="B26" s="32"/>
      <c r="C26" s="2"/>
      <c r="D26" s="2"/>
      <c r="E26" s="30"/>
    </row>
    <row r="27" spans="1:5" ht="12.75">
      <c r="A27" s="35"/>
      <c r="B27" s="35"/>
      <c r="C27" s="35"/>
      <c r="D27" s="35" t="s">
        <v>62</v>
      </c>
      <c r="E27" s="34" t="s">
        <v>285</v>
      </c>
    </row>
    <row r="28" spans="1:255" ht="12.75">
      <c r="A28" s="17"/>
      <c r="B28" s="18"/>
      <c r="C28" s="17"/>
      <c r="D28" s="17"/>
      <c r="E28" s="4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</row>
    <row r="29" spans="1:5" ht="24.75">
      <c r="A29" s="12" t="s">
        <v>63</v>
      </c>
      <c r="B29" s="43"/>
      <c r="C29" s="43"/>
      <c r="D29" s="44"/>
      <c r="E29" s="44"/>
    </row>
    <row r="30" spans="1:5" ht="36" customHeight="1">
      <c r="A30" s="1" t="s">
        <v>282</v>
      </c>
      <c r="B30" s="28" t="s">
        <v>283</v>
      </c>
      <c r="C30" s="28" t="s">
        <v>6</v>
      </c>
      <c r="D30" s="28" t="s">
        <v>7</v>
      </c>
      <c r="E30" s="28" t="s">
        <v>284</v>
      </c>
    </row>
    <row r="31" spans="1:5" ht="12.75" customHeight="1">
      <c r="A31" s="2"/>
      <c r="B31" s="32">
        <v>39864</v>
      </c>
      <c r="C31" s="2" t="s">
        <v>686</v>
      </c>
      <c r="D31" s="2" t="s">
        <v>843</v>
      </c>
      <c r="E31" s="30">
        <v>400</v>
      </c>
    </row>
    <row r="32" spans="1:5" ht="12.75">
      <c r="A32" s="35"/>
      <c r="B32" s="35"/>
      <c r="C32" s="35"/>
      <c r="D32" s="35" t="s">
        <v>111</v>
      </c>
      <c r="E32" s="34">
        <f>SUM(E31)</f>
        <v>400</v>
      </c>
    </row>
    <row r="33" spans="1:255" ht="12.75">
      <c r="A33" s="17"/>
      <c r="B33" s="18"/>
      <c r="C33" s="17"/>
      <c r="D33" s="17"/>
      <c r="E33" s="4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</row>
    <row r="34" spans="1:5" ht="24.75">
      <c r="A34" s="12" t="s">
        <v>112</v>
      </c>
      <c r="B34" s="43"/>
      <c r="C34" s="43"/>
      <c r="D34" s="44"/>
      <c r="E34" s="44"/>
    </row>
    <row r="35" spans="1:5" ht="36" customHeight="1">
      <c r="A35" s="1" t="s">
        <v>282</v>
      </c>
      <c r="B35" s="28" t="s">
        <v>283</v>
      </c>
      <c r="C35" s="28" t="s">
        <v>6</v>
      </c>
      <c r="D35" s="28" t="s">
        <v>7</v>
      </c>
      <c r="E35" s="28" t="s">
        <v>284</v>
      </c>
    </row>
    <row r="36" spans="1:5" ht="12.75" customHeight="1">
      <c r="A36" s="2"/>
      <c r="B36" s="32">
        <v>39566</v>
      </c>
      <c r="C36" s="2" t="s">
        <v>686</v>
      </c>
      <c r="D36" s="2" t="s">
        <v>536</v>
      </c>
      <c r="E36" s="30">
        <v>100</v>
      </c>
    </row>
    <row r="37" spans="1:5" ht="12.75">
      <c r="A37" s="35"/>
      <c r="B37" s="35"/>
      <c r="C37" s="35"/>
      <c r="D37" s="35" t="s">
        <v>138</v>
      </c>
      <c r="E37" s="34">
        <f>E36</f>
        <v>100</v>
      </c>
    </row>
    <row r="38" spans="1:255" ht="12.75">
      <c r="A38" s="17"/>
      <c r="B38" s="18"/>
      <c r="C38" s="17"/>
      <c r="D38" s="17"/>
      <c r="E38" s="4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</row>
    <row r="39" spans="1:5" ht="24.75">
      <c r="A39" s="12" t="s">
        <v>139</v>
      </c>
      <c r="B39" s="43"/>
      <c r="C39" s="43"/>
      <c r="D39" s="44"/>
      <c r="E39" s="44"/>
    </row>
    <row r="40" spans="1:5" ht="36" customHeight="1">
      <c r="A40" s="1" t="s">
        <v>282</v>
      </c>
      <c r="B40" s="28" t="s">
        <v>283</v>
      </c>
      <c r="C40" s="28" t="s">
        <v>6</v>
      </c>
      <c r="D40" s="28" t="s">
        <v>7</v>
      </c>
      <c r="E40" s="28" t="s">
        <v>284</v>
      </c>
    </row>
    <row r="41" spans="1:5" ht="12.75" customHeight="1">
      <c r="A41" s="2"/>
      <c r="B41" s="32"/>
      <c r="C41" s="2"/>
      <c r="D41" s="2"/>
      <c r="E41" s="30"/>
    </row>
    <row r="42" spans="1:5" ht="12.75">
      <c r="A42" s="35"/>
      <c r="B42" s="35"/>
      <c r="C42" s="35"/>
      <c r="D42" s="35" t="s">
        <v>280</v>
      </c>
      <c r="E42" s="34" t="s">
        <v>285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513"/>
  <sheetViews>
    <sheetView showGridLines="0" zoomScaleSheetLayoutView="70" zoomScalePageLayoutView="0" workbookViewId="0" topLeftCell="A1">
      <selection activeCell="A8" sqref="A8"/>
    </sheetView>
  </sheetViews>
  <sheetFormatPr defaultColWidth="9.140625" defaultRowHeight="12.75"/>
  <cols>
    <col min="1" max="1" width="17.57421875" style="91" customWidth="1"/>
    <col min="2" max="2" width="14.28125" style="91" customWidth="1"/>
    <col min="3" max="3" width="28.00390625" style="91" customWidth="1"/>
    <col min="4" max="4" width="57.8515625" style="91" bestFit="1" customWidth="1"/>
    <col min="5" max="5" width="12.00390625" style="91" customWidth="1"/>
    <col min="6" max="6" width="9.140625" style="91" customWidth="1"/>
    <col min="7" max="7" width="10.28125" style="91" customWidth="1"/>
    <col min="8" max="8" width="9.140625" style="91" customWidth="1"/>
    <col min="9" max="9" width="13.28125" style="91" customWidth="1"/>
    <col min="10" max="16384" width="9.140625" style="91" customWidth="1"/>
  </cols>
  <sheetData>
    <row r="1" spans="1:6" s="108" customFormat="1" ht="13.5" customHeight="1">
      <c r="A1" s="112"/>
      <c r="B1" s="111"/>
      <c r="C1" s="110"/>
      <c r="D1" s="110"/>
      <c r="E1" s="110"/>
      <c r="F1" s="109"/>
    </row>
    <row r="2" spans="1:6" s="108" customFormat="1" ht="13.5" customHeight="1">
      <c r="A2" s="112"/>
      <c r="B2" s="111"/>
      <c r="C2" s="110"/>
      <c r="D2" s="110"/>
      <c r="E2" s="110"/>
      <c r="F2" s="109"/>
    </row>
    <row r="3" spans="1:6" s="108" customFormat="1" ht="16.5" customHeight="1">
      <c r="A3" s="112"/>
      <c r="B3" s="111"/>
      <c r="C3" s="110"/>
      <c r="D3" s="110"/>
      <c r="E3" s="110"/>
      <c r="F3" s="109"/>
    </row>
    <row r="4" spans="1:6" s="108" customFormat="1" ht="18" customHeight="1">
      <c r="A4" s="112"/>
      <c r="B4" s="111"/>
      <c r="C4" s="110"/>
      <c r="D4" s="110"/>
      <c r="E4" s="110"/>
      <c r="F4" s="109"/>
    </row>
    <row r="5" spans="1:5" s="106" customFormat="1" ht="30.75" customHeight="1">
      <c r="A5" s="4" t="s">
        <v>549</v>
      </c>
      <c r="B5" s="107"/>
      <c r="C5" s="107"/>
      <c r="D5" s="107"/>
      <c r="E5" s="107"/>
    </row>
    <row r="6" spans="1:5" s="105" customFormat="1" ht="17.25" customHeight="1">
      <c r="A6" s="118" t="s">
        <v>681</v>
      </c>
      <c r="B6" s="118"/>
      <c r="C6" s="118"/>
      <c r="D6" s="118"/>
      <c r="E6" s="118"/>
    </row>
    <row r="7" spans="1:5" s="104" customFormat="1" ht="17.25" customHeight="1">
      <c r="A7" s="119"/>
      <c r="B7" s="119"/>
      <c r="C7" s="119"/>
      <c r="D7" s="119"/>
      <c r="E7" s="119"/>
    </row>
    <row r="8" spans="1:5" s="104" customFormat="1" ht="17.25" customHeight="1">
      <c r="A8" s="114"/>
      <c r="B8" s="114"/>
      <c r="C8" s="114"/>
      <c r="D8" s="114"/>
      <c r="E8" s="114"/>
    </row>
    <row r="9" spans="1:5" ht="24.75">
      <c r="A9" s="96" t="s">
        <v>2379</v>
      </c>
      <c r="B9" s="101"/>
      <c r="C9" s="101"/>
      <c r="D9" s="100"/>
      <c r="E9" s="100"/>
    </row>
    <row r="10" spans="1:5" ht="36.75" customHeight="1">
      <c r="A10" s="1" t="s">
        <v>550</v>
      </c>
      <c r="B10" s="28" t="s">
        <v>551</v>
      </c>
      <c r="C10" s="28" t="s">
        <v>6</v>
      </c>
      <c r="D10" s="28" t="s">
        <v>7</v>
      </c>
      <c r="E10" s="28" t="s">
        <v>844</v>
      </c>
    </row>
    <row r="11" spans="1:5" ht="12.75" customHeight="1">
      <c r="A11" s="2"/>
      <c r="B11" s="32">
        <v>41635</v>
      </c>
      <c r="C11" s="2" t="s">
        <v>686</v>
      </c>
      <c r="D11" s="2" t="s">
        <v>2542</v>
      </c>
      <c r="E11" s="30">
        <v>100</v>
      </c>
    </row>
    <row r="12" spans="1:5" ht="12.75" customHeight="1">
      <c r="A12" s="3"/>
      <c r="B12" s="33">
        <v>41635</v>
      </c>
      <c r="C12" s="3" t="s">
        <v>686</v>
      </c>
      <c r="D12" s="3" t="s">
        <v>2703</v>
      </c>
      <c r="E12" s="31">
        <v>700</v>
      </c>
    </row>
    <row r="13" spans="1:5" ht="12.75" customHeight="1">
      <c r="A13" s="2"/>
      <c r="B13" s="32">
        <v>41635</v>
      </c>
      <c r="C13" s="2" t="s">
        <v>686</v>
      </c>
      <c r="D13" s="2" t="s">
        <v>598</v>
      </c>
      <c r="E13" s="30">
        <v>2850</v>
      </c>
    </row>
    <row r="14" spans="1:5" ht="12.75" customHeight="1">
      <c r="A14" s="3"/>
      <c r="B14" s="33">
        <v>41634</v>
      </c>
      <c r="C14" s="3" t="s">
        <v>686</v>
      </c>
      <c r="D14" s="3" t="s">
        <v>2704</v>
      </c>
      <c r="E14" s="31">
        <v>25</v>
      </c>
    </row>
    <row r="15" spans="1:5" ht="12.75" customHeight="1">
      <c r="A15" s="2"/>
      <c r="B15" s="32">
        <v>41634</v>
      </c>
      <c r="C15" s="2" t="s">
        <v>686</v>
      </c>
      <c r="D15" s="2" t="s">
        <v>2705</v>
      </c>
      <c r="E15" s="30">
        <v>22</v>
      </c>
    </row>
    <row r="16" spans="1:5" ht="12.75" customHeight="1">
      <c r="A16" s="3"/>
      <c r="B16" s="33">
        <v>41634</v>
      </c>
      <c r="C16" s="3" t="s">
        <v>686</v>
      </c>
      <c r="D16" s="3" t="s">
        <v>2706</v>
      </c>
      <c r="E16" s="31">
        <v>22</v>
      </c>
    </row>
    <row r="17" spans="1:5" ht="12.75" customHeight="1">
      <c r="A17" s="2"/>
      <c r="B17" s="32">
        <v>41634</v>
      </c>
      <c r="C17" s="2" t="s">
        <v>686</v>
      </c>
      <c r="D17" s="2" t="s">
        <v>2707</v>
      </c>
      <c r="E17" s="30">
        <v>24</v>
      </c>
    </row>
    <row r="18" spans="1:5" ht="12.75" customHeight="1">
      <c r="A18" s="3"/>
      <c r="B18" s="33">
        <v>41634</v>
      </c>
      <c r="C18" s="3" t="s">
        <v>686</v>
      </c>
      <c r="D18" s="3" t="s">
        <v>2708</v>
      </c>
      <c r="E18" s="31">
        <v>13</v>
      </c>
    </row>
    <row r="19" spans="1:5" ht="12.75" customHeight="1">
      <c r="A19" s="2"/>
      <c r="B19" s="32">
        <v>41634</v>
      </c>
      <c r="C19" s="2" t="s">
        <v>686</v>
      </c>
      <c r="D19" s="2" t="s">
        <v>2709</v>
      </c>
      <c r="E19" s="30">
        <v>22</v>
      </c>
    </row>
    <row r="20" spans="1:5" ht="12.75" customHeight="1">
      <c r="A20" s="3"/>
      <c r="B20" s="33">
        <v>41634</v>
      </c>
      <c r="C20" s="3" t="s">
        <v>686</v>
      </c>
      <c r="D20" s="3" t="s">
        <v>2710</v>
      </c>
      <c r="E20" s="31">
        <v>22</v>
      </c>
    </row>
    <row r="21" spans="1:5" ht="12.75" customHeight="1">
      <c r="A21" s="2"/>
      <c r="B21" s="32">
        <v>41628</v>
      </c>
      <c r="C21" s="2" t="s">
        <v>686</v>
      </c>
      <c r="D21" s="2" t="s">
        <v>2532</v>
      </c>
      <c r="E21" s="30">
        <v>75</v>
      </c>
    </row>
    <row r="22" spans="1:5" ht="12.75" customHeight="1">
      <c r="A22" s="3"/>
      <c r="B22" s="33">
        <v>41628</v>
      </c>
      <c r="C22" s="3" t="s">
        <v>686</v>
      </c>
      <c r="D22" s="3" t="s">
        <v>2470</v>
      </c>
      <c r="E22" s="31">
        <v>310</v>
      </c>
    </row>
    <row r="23" spans="1:5" ht="12.75" customHeight="1">
      <c r="A23" s="2"/>
      <c r="B23" s="32">
        <v>41628</v>
      </c>
      <c r="C23" s="2" t="s">
        <v>686</v>
      </c>
      <c r="D23" s="2" t="s">
        <v>1763</v>
      </c>
      <c r="E23" s="30">
        <v>85</v>
      </c>
    </row>
    <row r="24" spans="1:5" ht="12.75" customHeight="1">
      <c r="A24" s="3"/>
      <c r="B24" s="33">
        <v>41625</v>
      </c>
      <c r="C24" s="3" t="s">
        <v>686</v>
      </c>
      <c r="D24" s="3" t="s">
        <v>2277</v>
      </c>
      <c r="E24" s="31">
        <v>140</v>
      </c>
    </row>
    <row r="25" spans="1:5" ht="12.75" customHeight="1">
      <c r="A25" s="2"/>
      <c r="B25" s="32">
        <v>41620</v>
      </c>
      <c r="C25" s="2" t="s">
        <v>686</v>
      </c>
      <c r="D25" s="2" t="s">
        <v>2533</v>
      </c>
      <c r="E25" s="30">
        <v>85</v>
      </c>
    </row>
    <row r="26" spans="1:5" ht="12.75" customHeight="1">
      <c r="A26" s="3"/>
      <c r="B26" s="33">
        <v>41613</v>
      </c>
      <c r="C26" s="3" t="s">
        <v>686</v>
      </c>
      <c r="D26" s="3" t="s">
        <v>2204</v>
      </c>
      <c r="E26" s="31">
        <v>300</v>
      </c>
    </row>
    <row r="27" spans="1:5" ht="12.75" customHeight="1">
      <c r="A27" s="2"/>
      <c r="B27" s="32">
        <v>41603</v>
      </c>
      <c r="C27" s="2" t="s">
        <v>686</v>
      </c>
      <c r="D27" s="2" t="s">
        <v>2711</v>
      </c>
      <c r="E27" s="30">
        <v>100</v>
      </c>
    </row>
    <row r="28" spans="1:5" ht="12.75" customHeight="1">
      <c r="A28" s="3"/>
      <c r="B28" s="33">
        <v>41599</v>
      </c>
      <c r="C28" s="3" t="s">
        <v>686</v>
      </c>
      <c r="D28" s="3" t="s">
        <v>2546</v>
      </c>
      <c r="E28" s="31">
        <v>180</v>
      </c>
    </row>
    <row r="29" spans="1:5" ht="12.75" customHeight="1">
      <c r="A29" s="2"/>
      <c r="B29" s="32">
        <v>41591</v>
      </c>
      <c r="C29" s="2" t="s">
        <v>686</v>
      </c>
      <c r="D29" s="2" t="s">
        <v>2654</v>
      </c>
      <c r="E29" s="30">
        <v>19.3</v>
      </c>
    </row>
    <row r="30" spans="1:5" ht="12.75" customHeight="1">
      <c r="A30" s="3"/>
      <c r="B30" s="33">
        <v>41584</v>
      </c>
      <c r="C30" s="3" t="s">
        <v>686</v>
      </c>
      <c r="D30" s="3" t="s">
        <v>2702</v>
      </c>
      <c r="E30" s="31">
        <v>30</v>
      </c>
    </row>
    <row r="31" spans="1:5" ht="12.75" customHeight="1">
      <c r="A31" s="2"/>
      <c r="B31" s="32">
        <v>41583</v>
      </c>
      <c r="C31" s="2" t="s">
        <v>686</v>
      </c>
      <c r="D31" s="2" t="s">
        <v>2655</v>
      </c>
      <c r="E31" s="30">
        <v>12</v>
      </c>
    </row>
    <row r="32" spans="1:5" ht="12.75" customHeight="1">
      <c r="A32" s="3"/>
      <c r="B32" s="33">
        <v>41583</v>
      </c>
      <c r="C32" s="3" t="s">
        <v>686</v>
      </c>
      <c r="D32" s="3" t="s">
        <v>2656</v>
      </c>
      <c r="E32" s="31">
        <v>14</v>
      </c>
    </row>
    <row r="33" spans="1:5" ht="12.75" customHeight="1">
      <c r="A33" s="2"/>
      <c r="B33" s="32">
        <v>41583</v>
      </c>
      <c r="C33" s="2" t="s">
        <v>686</v>
      </c>
      <c r="D33" s="2" t="s">
        <v>2657</v>
      </c>
      <c r="E33" s="30">
        <v>16</v>
      </c>
    </row>
    <row r="34" spans="1:5" ht="12.75" customHeight="1">
      <c r="A34" s="3"/>
      <c r="B34" s="33">
        <v>41583</v>
      </c>
      <c r="C34" s="3" t="s">
        <v>686</v>
      </c>
      <c r="D34" s="3" t="s">
        <v>2658</v>
      </c>
      <c r="E34" s="31">
        <v>16</v>
      </c>
    </row>
    <row r="35" spans="1:5" ht="12.75" customHeight="1">
      <c r="A35" s="2"/>
      <c r="B35" s="32">
        <v>41583</v>
      </c>
      <c r="C35" s="2" t="s">
        <v>686</v>
      </c>
      <c r="D35" s="2" t="s">
        <v>2659</v>
      </c>
      <c r="E35" s="30">
        <v>19</v>
      </c>
    </row>
    <row r="36" spans="1:5" ht="12.75" customHeight="1">
      <c r="A36" s="3"/>
      <c r="B36" s="33">
        <v>41583</v>
      </c>
      <c r="C36" s="3" t="s">
        <v>686</v>
      </c>
      <c r="D36" s="3" t="s">
        <v>2660</v>
      </c>
      <c r="E36" s="31">
        <v>21</v>
      </c>
    </row>
    <row r="37" spans="1:5" ht="12.75" customHeight="1">
      <c r="A37" s="2"/>
      <c r="B37" s="32">
        <v>41583</v>
      </c>
      <c r="C37" s="2" t="s">
        <v>686</v>
      </c>
      <c r="D37" s="2" t="s">
        <v>2661</v>
      </c>
      <c r="E37" s="30">
        <v>21</v>
      </c>
    </row>
    <row r="38" spans="1:5" ht="12.75" customHeight="1">
      <c r="A38" s="3"/>
      <c r="B38" s="33">
        <v>41583</v>
      </c>
      <c r="C38" s="3" t="s">
        <v>686</v>
      </c>
      <c r="D38" s="3" t="s">
        <v>2662</v>
      </c>
      <c r="E38" s="31">
        <v>21</v>
      </c>
    </row>
    <row r="39" spans="1:5" ht="12.75" customHeight="1">
      <c r="A39" s="2"/>
      <c r="B39" s="32">
        <v>41583</v>
      </c>
      <c r="C39" s="2" t="s">
        <v>686</v>
      </c>
      <c r="D39" s="2" t="s">
        <v>2663</v>
      </c>
      <c r="E39" s="30">
        <v>25</v>
      </c>
    </row>
    <row r="40" spans="1:5" ht="12.75" customHeight="1">
      <c r="A40" s="3"/>
      <c r="B40" s="33">
        <v>41583</v>
      </c>
      <c r="C40" s="3" t="s">
        <v>686</v>
      </c>
      <c r="D40" s="3" t="s">
        <v>2664</v>
      </c>
      <c r="E40" s="31">
        <v>31</v>
      </c>
    </row>
    <row r="41" spans="1:5" ht="12.75" customHeight="1">
      <c r="A41" s="2"/>
      <c r="B41" s="32">
        <v>41583</v>
      </c>
      <c r="C41" s="2" t="s">
        <v>686</v>
      </c>
      <c r="D41" s="2" t="s">
        <v>2665</v>
      </c>
      <c r="E41" s="30">
        <v>33</v>
      </c>
    </row>
    <row r="42" spans="1:5" ht="12.75" customHeight="1">
      <c r="A42" s="3"/>
      <c r="B42" s="33">
        <v>41583</v>
      </c>
      <c r="C42" s="3" t="s">
        <v>686</v>
      </c>
      <c r="D42" s="3" t="s">
        <v>2666</v>
      </c>
      <c r="E42" s="31">
        <v>38</v>
      </c>
    </row>
    <row r="43" spans="1:5" ht="12.75" customHeight="1">
      <c r="A43" s="2"/>
      <c r="B43" s="32">
        <v>41583</v>
      </c>
      <c r="C43" s="2" t="s">
        <v>686</v>
      </c>
      <c r="D43" s="2" t="s">
        <v>2667</v>
      </c>
      <c r="E43" s="30">
        <v>40</v>
      </c>
    </row>
    <row r="44" spans="1:5" ht="12.75" customHeight="1">
      <c r="A44" s="3"/>
      <c r="B44" s="33">
        <v>41583</v>
      </c>
      <c r="C44" s="3" t="s">
        <v>686</v>
      </c>
      <c r="D44" s="3" t="s">
        <v>2668</v>
      </c>
      <c r="E44" s="31">
        <v>43</v>
      </c>
    </row>
    <row r="45" spans="1:5" ht="12.75" customHeight="1">
      <c r="A45" s="2"/>
      <c r="B45" s="32">
        <v>41583</v>
      </c>
      <c r="C45" s="2" t="s">
        <v>686</v>
      </c>
      <c r="D45" s="2" t="s">
        <v>2669</v>
      </c>
      <c r="E45" s="30">
        <v>50</v>
      </c>
    </row>
    <row r="46" spans="1:5" ht="12.75" customHeight="1">
      <c r="A46" s="3"/>
      <c r="B46" s="33">
        <v>41582</v>
      </c>
      <c r="C46" s="3" t="s">
        <v>686</v>
      </c>
      <c r="D46" s="3" t="s">
        <v>2670</v>
      </c>
      <c r="E46" s="31">
        <v>60</v>
      </c>
    </row>
    <row r="47" spans="1:5" ht="12.75" customHeight="1">
      <c r="A47" s="2"/>
      <c r="B47" s="32">
        <v>41579</v>
      </c>
      <c r="C47" s="2" t="s">
        <v>686</v>
      </c>
      <c r="D47" s="2" t="s">
        <v>2671</v>
      </c>
      <c r="E47" s="30">
        <v>80</v>
      </c>
    </row>
    <row r="48" spans="1:5" ht="12.75" customHeight="1">
      <c r="A48" s="3"/>
      <c r="B48" s="33">
        <v>41578</v>
      </c>
      <c r="C48" s="3" t="s">
        <v>686</v>
      </c>
      <c r="D48" s="3" t="s">
        <v>2672</v>
      </c>
      <c r="E48" s="31">
        <v>18</v>
      </c>
    </row>
    <row r="49" spans="1:5" ht="12.75" customHeight="1">
      <c r="A49" s="2"/>
      <c r="B49" s="32">
        <v>41575</v>
      </c>
      <c r="C49" s="2" t="s">
        <v>686</v>
      </c>
      <c r="D49" s="2" t="s">
        <v>2203</v>
      </c>
      <c r="E49" s="30">
        <v>90</v>
      </c>
    </row>
    <row r="50" spans="1:5" ht="12.75" customHeight="1">
      <c r="A50" s="3"/>
      <c r="B50" s="33">
        <v>41572</v>
      </c>
      <c r="C50" s="3" t="s">
        <v>686</v>
      </c>
      <c r="D50" s="3" t="s">
        <v>2466</v>
      </c>
      <c r="E50" s="31">
        <v>230</v>
      </c>
    </row>
    <row r="51" spans="1:5" ht="12.75" customHeight="1">
      <c r="A51" s="2"/>
      <c r="B51" s="32">
        <v>41569</v>
      </c>
      <c r="C51" s="2" t="s">
        <v>686</v>
      </c>
      <c r="D51" s="2" t="s">
        <v>2321</v>
      </c>
      <c r="E51" s="30">
        <v>80</v>
      </c>
    </row>
    <row r="52" spans="1:5" ht="12.75" customHeight="1">
      <c r="A52" s="3"/>
      <c r="B52" s="33">
        <v>41569</v>
      </c>
      <c r="C52" s="3" t="s">
        <v>686</v>
      </c>
      <c r="D52" s="3" t="s">
        <v>2627</v>
      </c>
      <c r="E52" s="31">
        <v>100</v>
      </c>
    </row>
    <row r="53" spans="1:5" ht="12.75" customHeight="1">
      <c r="A53" s="2"/>
      <c r="B53" s="32">
        <v>41568</v>
      </c>
      <c r="C53" s="2" t="s">
        <v>686</v>
      </c>
      <c r="D53" s="2" t="s">
        <v>878</v>
      </c>
      <c r="E53" s="30">
        <v>100</v>
      </c>
    </row>
    <row r="54" spans="1:5" ht="12.75" customHeight="1">
      <c r="A54" s="3"/>
      <c r="B54" s="33">
        <v>41565</v>
      </c>
      <c r="C54" s="3" t="s">
        <v>686</v>
      </c>
      <c r="D54" s="3" t="s">
        <v>2628</v>
      </c>
      <c r="E54" s="31">
        <v>32</v>
      </c>
    </row>
    <row r="55" spans="1:5" ht="12.75" customHeight="1">
      <c r="A55" s="2"/>
      <c r="B55" s="32">
        <v>41565</v>
      </c>
      <c r="C55" s="2" t="s">
        <v>686</v>
      </c>
      <c r="D55" s="2" t="s">
        <v>2570</v>
      </c>
      <c r="E55" s="30">
        <v>50</v>
      </c>
    </row>
    <row r="56" spans="1:5" ht="12.75" customHeight="1">
      <c r="A56" s="3"/>
      <c r="B56" s="33">
        <v>41565</v>
      </c>
      <c r="C56" s="3" t="s">
        <v>686</v>
      </c>
      <c r="D56" s="3" t="s">
        <v>2276</v>
      </c>
      <c r="E56" s="31">
        <v>51</v>
      </c>
    </row>
    <row r="57" spans="1:5" ht="12.75" customHeight="1">
      <c r="A57" s="2"/>
      <c r="B57" s="32">
        <v>41561</v>
      </c>
      <c r="C57" s="2" t="s">
        <v>686</v>
      </c>
      <c r="D57" s="2" t="s">
        <v>2468</v>
      </c>
      <c r="E57" s="30">
        <v>19</v>
      </c>
    </row>
    <row r="58" spans="1:5" ht="12.75" customHeight="1">
      <c r="A58" s="3"/>
      <c r="B58" s="33">
        <v>41561</v>
      </c>
      <c r="C58" s="3" t="s">
        <v>686</v>
      </c>
      <c r="D58" s="3" t="s">
        <v>2468</v>
      </c>
      <c r="E58" s="31">
        <v>19</v>
      </c>
    </row>
    <row r="59" spans="1:5" ht="12.75" customHeight="1">
      <c r="A59" s="2"/>
      <c r="B59" s="32">
        <v>41561</v>
      </c>
      <c r="C59" s="2" t="s">
        <v>686</v>
      </c>
      <c r="D59" s="2" t="s">
        <v>2468</v>
      </c>
      <c r="E59" s="30">
        <v>152</v>
      </c>
    </row>
    <row r="60" spans="1:5" ht="12.75" customHeight="1">
      <c r="A60" s="3"/>
      <c r="B60" s="33">
        <v>41558</v>
      </c>
      <c r="C60" s="3" t="s">
        <v>686</v>
      </c>
      <c r="D60" s="3" t="s">
        <v>2629</v>
      </c>
      <c r="E60" s="31">
        <v>200</v>
      </c>
    </row>
    <row r="61" spans="1:5" ht="12.75" customHeight="1">
      <c r="A61" s="2"/>
      <c r="B61" s="32">
        <v>41554</v>
      </c>
      <c r="C61" s="2" t="s">
        <v>686</v>
      </c>
      <c r="D61" s="2" t="s">
        <v>2297</v>
      </c>
      <c r="E61" s="30">
        <v>560</v>
      </c>
    </row>
    <row r="62" spans="1:5" ht="12.75" customHeight="1">
      <c r="A62" s="3"/>
      <c r="B62" s="33">
        <v>41554</v>
      </c>
      <c r="C62" s="3" t="s">
        <v>686</v>
      </c>
      <c r="D62" s="3" t="s">
        <v>2115</v>
      </c>
      <c r="E62" s="31">
        <v>189.26</v>
      </c>
    </row>
    <row r="63" spans="1:5" ht="12.75" customHeight="1">
      <c r="A63" s="2"/>
      <c r="B63" s="32">
        <v>41547</v>
      </c>
      <c r="C63" s="2" t="s">
        <v>686</v>
      </c>
      <c r="D63" s="2" t="s">
        <v>2161</v>
      </c>
      <c r="E63" s="30">
        <v>150</v>
      </c>
    </row>
    <row r="64" spans="1:5" ht="12.75" customHeight="1">
      <c r="A64" s="3"/>
      <c r="B64" s="33">
        <v>41547</v>
      </c>
      <c r="C64" s="3" t="s">
        <v>686</v>
      </c>
      <c r="D64" s="3" t="s">
        <v>2464</v>
      </c>
      <c r="E64" s="31">
        <v>20.3</v>
      </c>
    </row>
    <row r="65" spans="1:5" ht="12.75" customHeight="1">
      <c r="A65" s="2"/>
      <c r="B65" s="32">
        <v>41547</v>
      </c>
      <c r="C65" s="2" t="s">
        <v>686</v>
      </c>
      <c r="D65" s="2" t="s">
        <v>2585</v>
      </c>
      <c r="E65" s="30">
        <v>30</v>
      </c>
    </row>
    <row r="66" spans="1:5" ht="12.75" customHeight="1">
      <c r="A66" s="3"/>
      <c r="B66" s="33">
        <v>41540</v>
      </c>
      <c r="C66" s="3" t="s">
        <v>686</v>
      </c>
      <c r="D66" s="3" t="s">
        <v>2300</v>
      </c>
      <c r="E66" s="31">
        <v>48</v>
      </c>
    </row>
    <row r="67" spans="1:5" ht="12.75" customHeight="1">
      <c r="A67" s="2"/>
      <c r="B67" s="32">
        <v>41537</v>
      </c>
      <c r="C67" s="2" t="s">
        <v>686</v>
      </c>
      <c r="D67" s="2" t="s">
        <v>2301</v>
      </c>
      <c r="E67" s="30">
        <v>80</v>
      </c>
    </row>
    <row r="68" spans="1:5" ht="12.75" customHeight="1">
      <c r="A68" s="3"/>
      <c r="B68" s="33">
        <v>41537</v>
      </c>
      <c r="C68" s="3" t="s">
        <v>686</v>
      </c>
      <c r="D68" s="3" t="s">
        <v>597</v>
      </c>
      <c r="E68" s="31">
        <v>200</v>
      </c>
    </row>
    <row r="69" spans="1:5" ht="12.75" customHeight="1">
      <c r="A69" s="2"/>
      <c r="B69" s="32">
        <v>41536</v>
      </c>
      <c r="C69" s="2" t="s">
        <v>686</v>
      </c>
      <c r="D69" s="2" t="s">
        <v>402</v>
      </c>
      <c r="E69" s="30">
        <v>70</v>
      </c>
    </row>
    <row r="70" spans="1:5" ht="12.75" customHeight="1">
      <c r="A70" s="3"/>
      <c r="B70" s="33">
        <v>41536</v>
      </c>
      <c r="C70" s="3" t="s">
        <v>686</v>
      </c>
      <c r="D70" s="3" t="s">
        <v>2584</v>
      </c>
      <c r="E70" s="31">
        <v>25</v>
      </c>
    </row>
    <row r="71" spans="1:5" ht="12.75" customHeight="1">
      <c r="A71" s="2"/>
      <c r="B71" s="32">
        <v>41536</v>
      </c>
      <c r="C71" s="2" t="s">
        <v>686</v>
      </c>
      <c r="D71" s="2" t="s">
        <v>2583</v>
      </c>
      <c r="E71" s="30">
        <v>100</v>
      </c>
    </row>
    <row r="72" spans="1:5" ht="12.75" customHeight="1">
      <c r="A72" s="3"/>
      <c r="B72" s="33">
        <v>41530</v>
      </c>
      <c r="C72" s="3" t="s">
        <v>686</v>
      </c>
      <c r="D72" s="3" t="s">
        <v>2126</v>
      </c>
      <c r="E72" s="31">
        <v>60</v>
      </c>
    </row>
    <row r="73" spans="1:5" ht="12.75" customHeight="1">
      <c r="A73" s="2"/>
      <c r="B73" s="32">
        <v>41527</v>
      </c>
      <c r="C73" s="2" t="s">
        <v>686</v>
      </c>
      <c r="D73" s="2" t="s">
        <v>2492</v>
      </c>
      <c r="E73" s="30">
        <v>40</v>
      </c>
    </row>
    <row r="74" spans="1:5" ht="12.75" customHeight="1">
      <c r="A74" s="3"/>
      <c r="B74" s="33">
        <v>41527</v>
      </c>
      <c r="C74" s="3" t="s">
        <v>686</v>
      </c>
      <c r="D74" s="3" t="s">
        <v>2582</v>
      </c>
      <c r="E74" s="31">
        <v>23</v>
      </c>
    </row>
    <row r="75" spans="1:5" ht="12.75" customHeight="1">
      <c r="A75" s="2"/>
      <c r="B75" s="32">
        <v>41526</v>
      </c>
      <c r="C75" s="2" t="s">
        <v>686</v>
      </c>
      <c r="D75" s="2" t="s">
        <v>2581</v>
      </c>
      <c r="E75" s="30">
        <v>27</v>
      </c>
    </row>
    <row r="76" spans="1:5" ht="12.75" customHeight="1">
      <c r="A76" s="3"/>
      <c r="B76" s="33">
        <v>41523</v>
      </c>
      <c r="C76" s="3" t="s">
        <v>686</v>
      </c>
      <c r="D76" s="3" t="s">
        <v>2312</v>
      </c>
      <c r="E76" s="31">
        <v>10</v>
      </c>
    </row>
    <row r="77" spans="1:5" ht="12.75" customHeight="1">
      <c r="A77" s="2"/>
      <c r="B77" s="32">
        <v>41519</v>
      </c>
      <c r="C77" s="2" t="s">
        <v>686</v>
      </c>
      <c r="D77" s="2" t="s">
        <v>2575</v>
      </c>
      <c r="E77" s="30">
        <v>44</v>
      </c>
    </row>
    <row r="78" spans="1:5" ht="12.75" customHeight="1">
      <c r="A78" s="3"/>
      <c r="B78" s="33">
        <v>41519</v>
      </c>
      <c r="C78" s="3" t="s">
        <v>686</v>
      </c>
      <c r="D78" s="3" t="s">
        <v>2574</v>
      </c>
      <c r="E78" s="31">
        <v>49</v>
      </c>
    </row>
    <row r="79" spans="1:5" ht="12.75" customHeight="1">
      <c r="A79" s="2"/>
      <c r="B79" s="32">
        <v>41519</v>
      </c>
      <c r="C79" s="2" t="s">
        <v>686</v>
      </c>
      <c r="D79" s="2" t="s">
        <v>2573</v>
      </c>
      <c r="E79" s="30">
        <v>48</v>
      </c>
    </row>
    <row r="80" spans="1:5" ht="12.75" customHeight="1">
      <c r="A80" s="3"/>
      <c r="B80" s="33">
        <v>41516</v>
      </c>
      <c r="C80" s="3" t="s">
        <v>686</v>
      </c>
      <c r="D80" s="3" t="s">
        <v>2576</v>
      </c>
      <c r="E80" s="31">
        <v>30</v>
      </c>
    </row>
    <row r="81" spans="1:5" ht="12.75" customHeight="1">
      <c r="A81" s="2"/>
      <c r="B81" s="32">
        <v>41515</v>
      </c>
      <c r="C81" s="2" t="s">
        <v>686</v>
      </c>
      <c r="D81" s="2" t="s">
        <v>2580</v>
      </c>
      <c r="E81" s="30">
        <v>75</v>
      </c>
    </row>
    <row r="82" spans="1:5" ht="12.75" customHeight="1">
      <c r="A82" s="3"/>
      <c r="B82" s="33">
        <v>41514</v>
      </c>
      <c r="C82" s="3" t="s">
        <v>686</v>
      </c>
      <c r="D82" s="3" t="s">
        <v>2220</v>
      </c>
      <c r="E82" s="31">
        <v>18.1</v>
      </c>
    </row>
    <row r="83" spans="1:5" ht="12.75" customHeight="1">
      <c r="A83" s="2"/>
      <c r="B83" s="32">
        <v>41508</v>
      </c>
      <c r="C83" s="2" t="s">
        <v>686</v>
      </c>
      <c r="D83" s="2" t="s">
        <v>2221</v>
      </c>
      <c r="E83" s="30">
        <v>28.45</v>
      </c>
    </row>
    <row r="84" spans="1:5" ht="12.75" customHeight="1">
      <c r="A84" s="3"/>
      <c r="B84" s="33">
        <v>41508</v>
      </c>
      <c r="C84" s="3" t="s">
        <v>686</v>
      </c>
      <c r="D84" s="3" t="s">
        <v>2223</v>
      </c>
      <c r="E84" s="31">
        <v>46.55</v>
      </c>
    </row>
    <row r="85" spans="1:5" ht="12.75" customHeight="1">
      <c r="A85" s="2"/>
      <c r="B85" s="32">
        <v>41508</v>
      </c>
      <c r="C85" s="2" t="s">
        <v>686</v>
      </c>
      <c r="D85" s="2" t="s">
        <v>2222</v>
      </c>
      <c r="E85" s="30">
        <v>33.62</v>
      </c>
    </row>
    <row r="86" spans="1:5" ht="12.75" customHeight="1">
      <c r="A86" s="3"/>
      <c r="B86" s="33">
        <v>41508</v>
      </c>
      <c r="C86" s="3" t="s">
        <v>686</v>
      </c>
      <c r="D86" s="3" t="s">
        <v>2219</v>
      </c>
      <c r="E86" s="31">
        <v>23.28</v>
      </c>
    </row>
    <row r="87" spans="1:5" ht="12.75" customHeight="1">
      <c r="A87" s="2"/>
      <c r="B87" s="32">
        <v>41505</v>
      </c>
      <c r="C87" s="2" t="s">
        <v>686</v>
      </c>
      <c r="D87" s="2" t="s">
        <v>2559</v>
      </c>
      <c r="E87" s="30">
        <v>450</v>
      </c>
    </row>
    <row r="88" spans="1:5" ht="12.75" customHeight="1">
      <c r="A88" s="3"/>
      <c r="B88" s="33">
        <v>41505</v>
      </c>
      <c r="C88" s="3" t="s">
        <v>686</v>
      </c>
      <c r="D88" s="3" t="s">
        <v>1856</v>
      </c>
      <c r="E88" s="31">
        <v>200</v>
      </c>
    </row>
    <row r="89" spans="1:5" ht="12.75" customHeight="1">
      <c r="A89" s="2"/>
      <c r="B89" s="32">
        <v>41495</v>
      </c>
      <c r="C89" s="2" t="s">
        <v>686</v>
      </c>
      <c r="D89" s="2" t="s">
        <v>2560</v>
      </c>
      <c r="E89" s="30">
        <v>150</v>
      </c>
    </row>
    <row r="90" spans="1:5" ht="12.75" customHeight="1">
      <c r="A90" s="3"/>
      <c r="B90" s="33">
        <v>41488</v>
      </c>
      <c r="C90" s="3" t="s">
        <v>686</v>
      </c>
      <c r="D90" s="3" t="s">
        <v>1798</v>
      </c>
      <c r="E90" s="31">
        <v>25</v>
      </c>
    </row>
    <row r="91" spans="1:5" ht="12.75" customHeight="1">
      <c r="A91" s="2"/>
      <c r="B91" s="32">
        <v>41484</v>
      </c>
      <c r="C91" s="2" t="s">
        <v>686</v>
      </c>
      <c r="D91" s="2" t="s">
        <v>2541</v>
      </c>
      <c r="E91" s="30">
        <v>20</v>
      </c>
    </row>
    <row r="92" spans="1:5" ht="12.75" customHeight="1">
      <c r="A92" s="3"/>
      <c r="B92" s="33">
        <v>41484</v>
      </c>
      <c r="C92" s="3" t="s">
        <v>686</v>
      </c>
      <c r="D92" s="3" t="s">
        <v>2542</v>
      </c>
      <c r="E92" s="31">
        <v>100</v>
      </c>
    </row>
    <row r="93" spans="1:5" ht="12.75" customHeight="1">
      <c r="A93" s="2"/>
      <c r="B93" s="32">
        <v>41477</v>
      </c>
      <c r="C93" s="2" t="s">
        <v>686</v>
      </c>
      <c r="D93" s="2" t="s">
        <v>2422</v>
      </c>
      <c r="E93" s="30">
        <v>800</v>
      </c>
    </row>
    <row r="94" spans="1:5" ht="12.75" customHeight="1">
      <c r="A94" s="3"/>
      <c r="B94" s="33">
        <v>41477</v>
      </c>
      <c r="C94" s="3" t="s">
        <v>686</v>
      </c>
      <c r="D94" s="3" t="s">
        <v>2543</v>
      </c>
      <c r="E94" s="31">
        <v>90</v>
      </c>
    </row>
    <row r="95" spans="1:5" ht="12.75" customHeight="1">
      <c r="A95" s="2"/>
      <c r="B95" s="32">
        <v>41477</v>
      </c>
      <c r="C95" s="2" t="s">
        <v>686</v>
      </c>
      <c r="D95" s="2" t="s">
        <v>2230</v>
      </c>
      <c r="E95" s="30">
        <v>150</v>
      </c>
    </row>
    <row r="96" spans="1:5" ht="12.75" customHeight="1">
      <c r="A96" s="3"/>
      <c r="B96" s="33">
        <v>41472</v>
      </c>
      <c r="C96" s="3" t="s">
        <v>686</v>
      </c>
      <c r="D96" s="3" t="s">
        <v>726</v>
      </c>
      <c r="E96" s="31">
        <v>32</v>
      </c>
    </row>
    <row r="97" spans="1:5" ht="12.75" customHeight="1">
      <c r="A97" s="2"/>
      <c r="B97" s="32">
        <v>41472</v>
      </c>
      <c r="C97" s="2" t="s">
        <v>686</v>
      </c>
      <c r="D97" s="2" t="s">
        <v>2544</v>
      </c>
      <c r="E97" s="30">
        <v>0</v>
      </c>
    </row>
    <row r="98" spans="1:5" ht="12.75" customHeight="1">
      <c r="A98" s="3"/>
      <c r="B98" s="33">
        <v>41472</v>
      </c>
      <c r="C98" s="3" t="s">
        <v>686</v>
      </c>
      <c r="D98" s="3" t="s">
        <v>2544</v>
      </c>
      <c r="E98" s="31">
        <v>150</v>
      </c>
    </row>
    <row r="99" spans="1:5" ht="12.75" customHeight="1">
      <c r="A99" s="2"/>
      <c r="B99" s="32">
        <v>41467</v>
      </c>
      <c r="C99" s="2" t="s">
        <v>686</v>
      </c>
      <c r="D99" s="2" t="s">
        <v>2229</v>
      </c>
      <c r="E99" s="30">
        <v>70</v>
      </c>
    </row>
    <row r="100" spans="1:5" ht="12.75" customHeight="1">
      <c r="A100" s="3"/>
      <c r="B100" s="33">
        <v>41465</v>
      </c>
      <c r="C100" s="3" t="s">
        <v>686</v>
      </c>
      <c r="D100" s="3" t="s">
        <v>728</v>
      </c>
      <c r="E100" s="31">
        <v>16</v>
      </c>
    </row>
    <row r="101" spans="1:5" ht="12.75" customHeight="1">
      <c r="A101" s="2"/>
      <c r="B101" s="32">
        <v>41465</v>
      </c>
      <c r="C101" s="2" t="s">
        <v>686</v>
      </c>
      <c r="D101" s="2" t="s">
        <v>724</v>
      </c>
      <c r="E101" s="30">
        <v>41</v>
      </c>
    </row>
    <row r="102" spans="1:5" ht="12.75" customHeight="1">
      <c r="A102" s="3"/>
      <c r="B102" s="33">
        <v>41465</v>
      </c>
      <c r="C102" s="3" t="s">
        <v>686</v>
      </c>
      <c r="D102" s="3" t="s">
        <v>730</v>
      </c>
      <c r="E102" s="31">
        <v>25</v>
      </c>
    </row>
    <row r="103" spans="1:5" ht="12.75" customHeight="1">
      <c r="A103" s="2"/>
      <c r="B103" s="32">
        <v>41465</v>
      </c>
      <c r="C103" s="2" t="s">
        <v>686</v>
      </c>
      <c r="D103" s="2" t="s">
        <v>732</v>
      </c>
      <c r="E103" s="30">
        <v>35</v>
      </c>
    </row>
    <row r="104" spans="1:5" ht="12.75" customHeight="1">
      <c r="A104" s="3"/>
      <c r="B104" s="33">
        <v>41465</v>
      </c>
      <c r="C104" s="3" t="s">
        <v>686</v>
      </c>
      <c r="D104" s="3" t="s">
        <v>2545</v>
      </c>
      <c r="E104" s="31">
        <v>200</v>
      </c>
    </row>
    <row r="105" spans="1:5" ht="12.75" customHeight="1">
      <c r="A105" s="2"/>
      <c r="B105" s="32">
        <v>41464</v>
      </c>
      <c r="C105" s="2" t="s">
        <v>686</v>
      </c>
      <c r="D105" s="2" t="s">
        <v>2546</v>
      </c>
      <c r="E105" s="30">
        <v>165</v>
      </c>
    </row>
    <row r="106" spans="1:5" ht="12.75" customHeight="1">
      <c r="A106" s="3"/>
      <c r="B106" s="33">
        <v>41463</v>
      </c>
      <c r="C106" s="3" t="s">
        <v>686</v>
      </c>
      <c r="D106" s="3" t="s">
        <v>2201</v>
      </c>
      <c r="E106" s="31">
        <v>34.5</v>
      </c>
    </row>
    <row r="107" spans="1:5" ht="12.75" customHeight="1">
      <c r="A107" s="2"/>
      <c r="B107" s="32">
        <v>41463</v>
      </c>
      <c r="C107" s="2" t="s">
        <v>686</v>
      </c>
      <c r="D107" s="2" t="s">
        <v>2200</v>
      </c>
      <c r="E107" s="30">
        <v>34.5</v>
      </c>
    </row>
    <row r="108" spans="1:5" ht="12.75" customHeight="1">
      <c r="A108" s="3"/>
      <c r="B108" s="33">
        <v>41463</v>
      </c>
      <c r="C108" s="3" t="s">
        <v>686</v>
      </c>
      <c r="D108" s="3" t="s">
        <v>2199</v>
      </c>
      <c r="E108" s="31">
        <v>34.5</v>
      </c>
    </row>
    <row r="109" spans="1:5" ht="12.75" customHeight="1">
      <c r="A109" s="2"/>
      <c r="B109" s="32">
        <v>41463</v>
      </c>
      <c r="C109" s="2" t="s">
        <v>686</v>
      </c>
      <c r="D109" s="2" t="s">
        <v>2198</v>
      </c>
      <c r="E109" s="30">
        <v>34.5</v>
      </c>
    </row>
    <row r="110" spans="1:5" ht="12.75" customHeight="1">
      <c r="A110" s="3"/>
      <c r="B110" s="33">
        <v>41453</v>
      </c>
      <c r="C110" s="3" t="s">
        <v>686</v>
      </c>
      <c r="D110" s="3" t="s">
        <v>2231</v>
      </c>
      <c r="E110" s="31">
        <v>330</v>
      </c>
    </row>
    <row r="111" spans="1:5" ht="12.75" customHeight="1">
      <c r="A111" s="2"/>
      <c r="B111" s="32">
        <v>41453</v>
      </c>
      <c r="C111" s="2" t="s">
        <v>686</v>
      </c>
      <c r="D111" s="2" t="s">
        <v>1763</v>
      </c>
      <c r="E111" s="30">
        <v>50</v>
      </c>
    </row>
    <row r="112" spans="1:5" ht="12.75" customHeight="1">
      <c r="A112" s="3"/>
      <c r="B112" s="33">
        <v>41453</v>
      </c>
      <c r="C112" s="3" t="s">
        <v>686</v>
      </c>
      <c r="D112" s="3" t="s">
        <v>2151</v>
      </c>
      <c r="E112" s="31">
        <v>150</v>
      </c>
    </row>
    <row r="113" spans="1:5" ht="12.75" customHeight="1">
      <c r="A113" s="2"/>
      <c r="B113" s="32">
        <v>41451</v>
      </c>
      <c r="C113" s="2" t="s">
        <v>686</v>
      </c>
      <c r="D113" s="2" t="s">
        <v>2532</v>
      </c>
      <c r="E113" s="30">
        <v>70</v>
      </c>
    </row>
    <row r="114" spans="1:5" ht="12.75" customHeight="1">
      <c r="A114" s="3"/>
      <c r="B114" s="33">
        <v>41451</v>
      </c>
      <c r="C114" s="3" t="s">
        <v>686</v>
      </c>
      <c r="D114" s="3" t="s">
        <v>2533</v>
      </c>
      <c r="E114" s="31">
        <v>75</v>
      </c>
    </row>
    <row r="115" spans="1:5" ht="12.75" customHeight="1">
      <c r="A115" s="2"/>
      <c r="B115" s="32">
        <v>41449</v>
      </c>
      <c r="C115" s="2" t="s">
        <v>686</v>
      </c>
      <c r="D115" s="2" t="s">
        <v>894</v>
      </c>
      <c r="E115" s="30">
        <v>180</v>
      </c>
    </row>
    <row r="116" spans="1:5" ht="12.75" customHeight="1">
      <c r="A116" s="3"/>
      <c r="B116" s="33">
        <v>41446</v>
      </c>
      <c r="C116" s="3" t="s">
        <v>686</v>
      </c>
      <c r="D116" s="3" t="s">
        <v>373</v>
      </c>
      <c r="E116" s="31">
        <v>460</v>
      </c>
    </row>
    <row r="117" spans="1:5" ht="12.75" customHeight="1">
      <c r="A117" s="2"/>
      <c r="B117" s="32">
        <v>41446</v>
      </c>
      <c r="C117" s="2" t="s">
        <v>686</v>
      </c>
      <c r="D117" s="2" t="s">
        <v>2534</v>
      </c>
      <c r="E117" s="30">
        <v>25</v>
      </c>
    </row>
    <row r="118" spans="1:5" ht="12.75" customHeight="1">
      <c r="A118" s="3"/>
      <c r="B118" s="33">
        <v>41446</v>
      </c>
      <c r="C118" s="3" t="s">
        <v>686</v>
      </c>
      <c r="D118" s="3" t="s">
        <v>2535</v>
      </c>
      <c r="E118" s="31">
        <v>48.3</v>
      </c>
    </row>
    <row r="119" spans="1:5" ht="12.75" customHeight="1">
      <c r="A119" s="2"/>
      <c r="B119" s="32">
        <v>41446</v>
      </c>
      <c r="C119" s="2" t="s">
        <v>686</v>
      </c>
      <c r="D119" s="2" t="s">
        <v>2536</v>
      </c>
      <c r="E119" s="30">
        <v>40.8</v>
      </c>
    </row>
    <row r="120" spans="1:5" ht="12.75" customHeight="1">
      <c r="A120" s="3"/>
      <c r="B120" s="33">
        <v>41446</v>
      </c>
      <c r="C120" s="3" t="s">
        <v>686</v>
      </c>
      <c r="D120" s="3" t="s">
        <v>2537</v>
      </c>
      <c r="E120" s="31">
        <v>44.6</v>
      </c>
    </row>
    <row r="121" spans="1:5" ht="12.75" customHeight="1">
      <c r="A121" s="2"/>
      <c r="B121" s="32">
        <v>41446</v>
      </c>
      <c r="C121" s="2" t="s">
        <v>686</v>
      </c>
      <c r="D121" s="2" t="s">
        <v>2538</v>
      </c>
      <c r="E121" s="30">
        <v>43.2</v>
      </c>
    </row>
    <row r="122" spans="1:5" ht="12.75" customHeight="1">
      <c r="A122" s="3"/>
      <c r="B122" s="33">
        <v>41446</v>
      </c>
      <c r="C122" s="3" t="s">
        <v>686</v>
      </c>
      <c r="D122" s="3" t="s">
        <v>2539</v>
      </c>
      <c r="E122" s="31">
        <v>33.6</v>
      </c>
    </row>
    <row r="123" spans="1:5" ht="12.75" customHeight="1">
      <c r="A123" s="2"/>
      <c r="B123" s="32">
        <v>41446</v>
      </c>
      <c r="C123" s="2" t="s">
        <v>686</v>
      </c>
      <c r="D123" s="2" t="s">
        <v>2540</v>
      </c>
      <c r="E123" s="30">
        <v>19.5</v>
      </c>
    </row>
    <row r="124" spans="1:5" ht="12.75" customHeight="1">
      <c r="A124" s="3"/>
      <c r="B124" s="33">
        <v>41444</v>
      </c>
      <c r="C124" s="3" t="s">
        <v>686</v>
      </c>
      <c r="D124" s="3" t="s">
        <v>2508</v>
      </c>
      <c r="E124" s="31">
        <v>140</v>
      </c>
    </row>
    <row r="125" spans="1:5" ht="12.75" customHeight="1">
      <c r="A125" s="2"/>
      <c r="B125" s="32">
        <v>41442</v>
      </c>
      <c r="C125" s="2" t="s">
        <v>686</v>
      </c>
      <c r="D125" s="2" t="s">
        <v>2509</v>
      </c>
      <c r="E125" s="30">
        <v>50</v>
      </c>
    </row>
    <row r="126" spans="1:5" ht="12.75" customHeight="1">
      <c r="A126" s="3"/>
      <c r="B126" s="33">
        <v>41437</v>
      </c>
      <c r="C126" s="3" t="s">
        <v>686</v>
      </c>
      <c r="D126" s="3" t="s">
        <v>2403</v>
      </c>
      <c r="E126" s="31">
        <v>200</v>
      </c>
    </row>
    <row r="127" spans="1:5" ht="12.75" customHeight="1">
      <c r="A127" s="2"/>
      <c r="B127" s="32">
        <v>41437</v>
      </c>
      <c r="C127" s="2" t="s">
        <v>686</v>
      </c>
      <c r="D127" s="2" t="s">
        <v>2510</v>
      </c>
      <c r="E127" s="30">
        <v>25</v>
      </c>
    </row>
    <row r="128" spans="1:5" ht="12.75" customHeight="1">
      <c r="A128" s="3"/>
      <c r="B128" s="33">
        <v>41437</v>
      </c>
      <c r="C128" s="3" t="s">
        <v>686</v>
      </c>
      <c r="D128" s="3" t="s">
        <v>2511</v>
      </c>
      <c r="E128" s="31">
        <v>25</v>
      </c>
    </row>
    <row r="129" spans="1:5" ht="12.75" customHeight="1">
      <c r="A129" s="2"/>
      <c r="B129" s="32">
        <v>41437</v>
      </c>
      <c r="C129" s="2" t="s">
        <v>686</v>
      </c>
      <c r="D129" s="2" t="s">
        <v>2512</v>
      </c>
      <c r="E129" s="30">
        <v>21</v>
      </c>
    </row>
    <row r="130" spans="1:5" ht="12.75" customHeight="1">
      <c r="A130" s="3"/>
      <c r="B130" s="33">
        <v>41437</v>
      </c>
      <c r="C130" s="3" t="s">
        <v>686</v>
      </c>
      <c r="D130" s="3" t="s">
        <v>2513</v>
      </c>
      <c r="E130" s="31">
        <v>29</v>
      </c>
    </row>
    <row r="131" spans="1:5" ht="12.75" customHeight="1">
      <c r="A131" s="2"/>
      <c r="B131" s="32">
        <v>41432</v>
      </c>
      <c r="C131" s="2" t="s">
        <v>686</v>
      </c>
      <c r="D131" s="2" t="s">
        <v>2514</v>
      </c>
      <c r="E131" s="30">
        <v>26</v>
      </c>
    </row>
    <row r="132" spans="1:5" ht="12.75" customHeight="1">
      <c r="A132" s="3"/>
      <c r="B132" s="33">
        <v>41430</v>
      </c>
      <c r="C132" s="3" t="s">
        <v>686</v>
      </c>
      <c r="D132" s="3" t="s">
        <v>1888</v>
      </c>
      <c r="E132" s="31">
        <v>60</v>
      </c>
    </row>
    <row r="133" spans="1:5" ht="12.75" customHeight="1">
      <c r="A133" s="2"/>
      <c r="B133" s="32">
        <v>41429</v>
      </c>
      <c r="C133" s="2" t="s">
        <v>686</v>
      </c>
      <c r="D133" s="2" t="s">
        <v>2363</v>
      </c>
      <c r="E133" s="30">
        <v>30</v>
      </c>
    </row>
    <row r="134" spans="1:5" ht="12.75" customHeight="1">
      <c r="A134" s="3"/>
      <c r="B134" s="33">
        <v>41423</v>
      </c>
      <c r="C134" s="3" t="s">
        <v>686</v>
      </c>
      <c r="D134" s="3" t="s">
        <v>2515</v>
      </c>
      <c r="E134" s="31">
        <v>60</v>
      </c>
    </row>
    <row r="135" spans="1:5" ht="12.75" customHeight="1">
      <c r="A135" s="2"/>
      <c r="B135" s="32">
        <v>41416</v>
      </c>
      <c r="C135" s="2" t="s">
        <v>686</v>
      </c>
      <c r="D135" s="2" t="s">
        <v>170</v>
      </c>
      <c r="E135" s="30">
        <v>15</v>
      </c>
    </row>
    <row r="136" spans="1:5" ht="12.75" customHeight="1">
      <c r="A136" s="3"/>
      <c r="B136" s="33">
        <v>41409</v>
      </c>
      <c r="C136" s="3" t="s">
        <v>686</v>
      </c>
      <c r="D136" s="3" t="s">
        <v>1725</v>
      </c>
      <c r="E136" s="31">
        <v>500</v>
      </c>
    </row>
    <row r="137" spans="1:5" ht="12.75" customHeight="1">
      <c r="A137" s="2"/>
      <c r="B137" s="32">
        <v>41404</v>
      </c>
      <c r="C137" s="2" t="s">
        <v>686</v>
      </c>
      <c r="D137" s="2" t="s">
        <v>2136</v>
      </c>
      <c r="E137" s="30">
        <v>400</v>
      </c>
    </row>
    <row r="138" spans="1:5" ht="12.75" customHeight="1">
      <c r="A138" s="3"/>
      <c r="B138" s="33">
        <v>41403</v>
      </c>
      <c r="C138" s="3" t="s">
        <v>686</v>
      </c>
      <c r="D138" s="3" t="s">
        <v>2492</v>
      </c>
      <c r="E138" s="31">
        <v>60</v>
      </c>
    </row>
    <row r="139" spans="1:5" ht="12.75" customHeight="1">
      <c r="A139" s="2"/>
      <c r="B139" s="32">
        <v>41403</v>
      </c>
      <c r="C139" s="2" t="s">
        <v>686</v>
      </c>
      <c r="D139" s="2" t="s">
        <v>2162</v>
      </c>
      <c r="E139" s="30">
        <v>275</v>
      </c>
    </row>
    <row r="140" spans="1:5" ht="12.75" customHeight="1">
      <c r="A140" s="3"/>
      <c r="B140" s="33">
        <v>41400</v>
      </c>
      <c r="C140" s="3" t="s">
        <v>686</v>
      </c>
      <c r="D140" s="3" t="s">
        <v>2319</v>
      </c>
      <c r="E140" s="31">
        <v>680</v>
      </c>
    </row>
    <row r="141" spans="1:5" ht="12.75" customHeight="1">
      <c r="A141" s="2"/>
      <c r="B141" s="32">
        <v>41397</v>
      </c>
      <c r="C141" s="2" t="s">
        <v>686</v>
      </c>
      <c r="D141" s="2" t="s">
        <v>2493</v>
      </c>
      <c r="E141" s="30">
        <v>30</v>
      </c>
    </row>
    <row r="142" spans="1:5" ht="12.75" customHeight="1">
      <c r="A142" s="3"/>
      <c r="B142" s="33">
        <v>41390</v>
      </c>
      <c r="C142" s="3" t="s">
        <v>686</v>
      </c>
      <c r="D142" s="3" t="s">
        <v>2465</v>
      </c>
      <c r="E142" s="31">
        <v>350</v>
      </c>
    </row>
    <row r="143" spans="1:5" ht="12.75" customHeight="1">
      <c r="A143" s="2"/>
      <c r="B143" s="32">
        <v>41390</v>
      </c>
      <c r="C143" s="2" t="s">
        <v>686</v>
      </c>
      <c r="D143" s="2" t="s">
        <v>2466</v>
      </c>
      <c r="E143" s="30">
        <v>130</v>
      </c>
    </row>
    <row r="144" spans="1:5" ht="12.75" customHeight="1">
      <c r="A144" s="3"/>
      <c r="B144" s="33">
        <v>41390</v>
      </c>
      <c r="C144" s="3" t="s">
        <v>686</v>
      </c>
      <c r="D144" s="3" t="s">
        <v>2321</v>
      </c>
      <c r="E144" s="31">
        <v>63</v>
      </c>
    </row>
    <row r="145" spans="1:5" ht="12.75" customHeight="1">
      <c r="A145" s="2"/>
      <c r="B145" s="32">
        <v>41389</v>
      </c>
      <c r="C145" s="2" t="s">
        <v>686</v>
      </c>
      <c r="D145" s="2" t="s">
        <v>2312</v>
      </c>
      <c r="E145" s="30">
        <v>10</v>
      </c>
    </row>
    <row r="146" spans="1:5" ht="12.75" customHeight="1">
      <c r="A146" s="3"/>
      <c r="B146" s="33">
        <v>41388</v>
      </c>
      <c r="C146" s="3" t="s">
        <v>686</v>
      </c>
      <c r="D146" s="3" t="s">
        <v>2467</v>
      </c>
      <c r="E146" s="31">
        <v>250</v>
      </c>
    </row>
    <row r="147" spans="1:5" ht="12.75" customHeight="1">
      <c r="A147" s="2"/>
      <c r="B147" s="32">
        <v>41380</v>
      </c>
      <c r="C147" s="2" t="s">
        <v>686</v>
      </c>
      <c r="D147" s="2" t="s">
        <v>878</v>
      </c>
      <c r="E147" s="30">
        <v>100</v>
      </c>
    </row>
    <row r="148" spans="1:5" ht="12.75" customHeight="1">
      <c r="A148" s="3"/>
      <c r="B148" s="33">
        <v>41380</v>
      </c>
      <c r="C148" s="3" t="s">
        <v>686</v>
      </c>
      <c r="D148" s="3" t="s">
        <v>2468</v>
      </c>
      <c r="E148" s="31">
        <v>146</v>
      </c>
    </row>
    <row r="149" spans="1:5" ht="12.75" customHeight="1">
      <c r="A149" s="2"/>
      <c r="B149" s="32">
        <v>41375</v>
      </c>
      <c r="C149" s="2" t="s">
        <v>686</v>
      </c>
      <c r="D149" s="2" t="s">
        <v>2469</v>
      </c>
      <c r="E149" s="30">
        <v>50</v>
      </c>
    </row>
    <row r="150" spans="1:5" ht="12.75" customHeight="1">
      <c r="A150" s="3"/>
      <c r="B150" s="33">
        <v>41372</v>
      </c>
      <c r="C150" s="3" t="s">
        <v>686</v>
      </c>
      <c r="D150" s="3" t="s">
        <v>1703</v>
      </c>
      <c r="E150" s="31">
        <v>100</v>
      </c>
    </row>
    <row r="151" spans="1:5" ht="12.75" customHeight="1">
      <c r="A151" s="2"/>
      <c r="B151" s="32">
        <v>41372</v>
      </c>
      <c r="C151" s="2" t="s">
        <v>686</v>
      </c>
      <c r="D151" s="2" t="s">
        <v>2115</v>
      </c>
      <c r="E151" s="30">
        <v>189.26</v>
      </c>
    </row>
    <row r="152" spans="1:5" ht="12.75" customHeight="1">
      <c r="A152" s="3"/>
      <c r="B152" s="33">
        <v>41369</v>
      </c>
      <c r="C152" s="3" t="s">
        <v>686</v>
      </c>
      <c r="D152" s="3" t="s">
        <v>2470</v>
      </c>
      <c r="E152" s="31">
        <v>86</v>
      </c>
    </row>
    <row r="153" spans="1:5" ht="12.75" customHeight="1">
      <c r="A153" s="2"/>
      <c r="B153" s="32">
        <v>41365</v>
      </c>
      <c r="C153" s="2" t="s">
        <v>686</v>
      </c>
      <c r="D153" s="2" t="s">
        <v>2471</v>
      </c>
      <c r="E153" s="30">
        <v>90</v>
      </c>
    </row>
    <row r="154" spans="1:5" ht="12.75" customHeight="1">
      <c r="A154" s="3"/>
      <c r="B154" s="33">
        <v>41361</v>
      </c>
      <c r="C154" s="3" t="s">
        <v>686</v>
      </c>
      <c r="D154" s="3" t="s">
        <v>2472</v>
      </c>
      <c r="E154" s="31">
        <v>20</v>
      </c>
    </row>
    <row r="155" spans="1:5" ht="12.75" customHeight="1">
      <c r="A155" s="2"/>
      <c r="B155" s="32">
        <v>41361</v>
      </c>
      <c r="C155" s="2" t="s">
        <v>686</v>
      </c>
      <c r="D155" s="2" t="s">
        <v>2301</v>
      </c>
      <c r="E155" s="30">
        <v>80</v>
      </c>
    </row>
    <row r="156" spans="1:5" ht="12.75" customHeight="1">
      <c r="A156" s="3"/>
      <c r="B156" s="33">
        <v>41359</v>
      </c>
      <c r="C156" s="3" t="s">
        <v>686</v>
      </c>
      <c r="D156" s="3" t="s">
        <v>313</v>
      </c>
      <c r="E156" s="31">
        <v>498</v>
      </c>
    </row>
    <row r="157" spans="1:5" ht="12.75" customHeight="1">
      <c r="A157" s="2"/>
      <c r="B157" s="32">
        <v>41358</v>
      </c>
      <c r="C157" s="2" t="s">
        <v>686</v>
      </c>
      <c r="D157" s="2" t="s">
        <v>2464</v>
      </c>
      <c r="E157" s="30">
        <v>20.3</v>
      </c>
    </row>
    <row r="158" spans="1:5" ht="12.75" customHeight="1">
      <c r="A158" s="3"/>
      <c r="B158" s="33">
        <v>41358</v>
      </c>
      <c r="C158" s="3" t="s">
        <v>686</v>
      </c>
      <c r="D158" s="3" t="s">
        <v>863</v>
      </c>
      <c r="E158" s="31">
        <v>160</v>
      </c>
    </row>
    <row r="159" spans="1:5" ht="12.75" customHeight="1">
      <c r="A159" s="2"/>
      <c r="B159" s="32">
        <v>41355</v>
      </c>
      <c r="C159" s="2" t="s">
        <v>686</v>
      </c>
      <c r="D159" s="2" t="s">
        <v>2491</v>
      </c>
      <c r="E159" s="30">
        <v>550</v>
      </c>
    </row>
    <row r="160" spans="1:5" ht="12.75" customHeight="1">
      <c r="A160" s="3"/>
      <c r="B160" s="33">
        <v>41353</v>
      </c>
      <c r="C160" s="3" t="s">
        <v>686</v>
      </c>
      <c r="D160" s="3" t="s">
        <v>53</v>
      </c>
      <c r="E160" s="31">
        <v>260</v>
      </c>
    </row>
    <row r="161" spans="1:5" ht="12.75" customHeight="1">
      <c r="A161" s="2"/>
      <c r="B161" s="32">
        <v>41351</v>
      </c>
      <c r="C161" s="2" t="s">
        <v>686</v>
      </c>
      <c r="D161" s="2" t="s">
        <v>2126</v>
      </c>
      <c r="E161" s="30">
        <v>50</v>
      </c>
    </row>
    <row r="162" spans="1:5" ht="12.75" customHeight="1">
      <c r="A162" s="3"/>
      <c r="B162" s="33">
        <v>41341</v>
      </c>
      <c r="C162" s="3" t="s">
        <v>686</v>
      </c>
      <c r="D162" s="3" t="s">
        <v>2428</v>
      </c>
      <c r="E162" s="31">
        <v>30</v>
      </c>
    </row>
    <row r="163" spans="1:5" ht="12.75" customHeight="1">
      <c r="A163" s="2"/>
      <c r="B163" s="32">
        <v>41341</v>
      </c>
      <c r="C163" s="2" t="s">
        <v>686</v>
      </c>
      <c r="D163" s="2" t="s">
        <v>2429</v>
      </c>
      <c r="E163" s="30">
        <v>100</v>
      </c>
    </row>
    <row r="164" spans="1:5" ht="12.75" customHeight="1">
      <c r="A164" s="3"/>
      <c r="B164" s="33">
        <v>41334</v>
      </c>
      <c r="C164" s="3" t="s">
        <v>686</v>
      </c>
      <c r="D164" s="3" t="s">
        <v>2430</v>
      </c>
      <c r="E164" s="31">
        <v>200</v>
      </c>
    </row>
    <row r="165" spans="1:5" ht="12.75" customHeight="1">
      <c r="A165" s="2"/>
      <c r="B165" s="32">
        <v>41334</v>
      </c>
      <c r="C165" s="2" t="s">
        <v>686</v>
      </c>
      <c r="D165" s="2" t="s">
        <v>2431</v>
      </c>
      <c r="E165" s="30">
        <v>400</v>
      </c>
    </row>
    <row r="166" spans="1:5" ht="12.75" customHeight="1">
      <c r="A166" s="3"/>
      <c r="B166" s="33">
        <v>41332</v>
      </c>
      <c r="C166" s="3" t="s">
        <v>686</v>
      </c>
      <c r="D166" s="3" t="s">
        <v>2432</v>
      </c>
      <c r="E166" s="31">
        <v>17</v>
      </c>
    </row>
    <row r="167" spans="1:5" ht="12.75" customHeight="1">
      <c r="A167" s="2"/>
      <c r="B167" s="32">
        <v>41332</v>
      </c>
      <c r="C167" s="2" t="s">
        <v>686</v>
      </c>
      <c r="D167" s="2" t="s">
        <v>2433</v>
      </c>
      <c r="E167" s="30">
        <v>13</v>
      </c>
    </row>
    <row r="168" spans="1:5" ht="12.75" customHeight="1">
      <c r="A168" s="3"/>
      <c r="B168" s="33">
        <v>41330</v>
      </c>
      <c r="C168" s="3" t="s">
        <v>686</v>
      </c>
      <c r="D168" s="3" t="s">
        <v>2221</v>
      </c>
      <c r="E168" s="31">
        <v>28.45</v>
      </c>
    </row>
    <row r="169" spans="1:5" ht="12.75" customHeight="1">
      <c r="A169" s="2"/>
      <c r="B169" s="32">
        <v>41330</v>
      </c>
      <c r="C169" s="2" t="s">
        <v>686</v>
      </c>
      <c r="D169" s="2" t="s">
        <v>2223</v>
      </c>
      <c r="E169" s="30">
        <v>46.55</v>
      </c>
    </row>
    <row r="170" spans="1:5" ht="12.75" customHeight="1">
      <c r="A170" s="3"/>
      <c r="B170" s="33">
        <v>41330</v>
      </c>
      <c r="C170" s="3" t="s">
        <v>686</v>
      </c>
      <c r="D170" s="3" t="s">
        <v>2222</v>
      </c>
      <c r="E170" s="31">
        <v>33.62</v>
      </c>
    </row>
    <row r="171" spans="1:5" ht="12.75" customHeight="1">
      <c r="A171" s="2"/>
      <c r="B171" s="32">
        <v>41330</v>
      </c>
      <c r="C171" s="2" t="s">
        <v>686</v>
      </c>
      <c r="D171" s="2" t="s">
        <v>2219</v>
      </c>
      <c r="E171" s="30">
        <v>23.28</v>
      </c>
    </row>
    <row r="172" spans="1:5" ht="12.75" customHeight="1">
      <c r="A172" s="3"/>
      <c r="B172" s="33">
        <v>41330</v>
      </c>
      <c r="C172" s="3" t="s">
        <v>686</v>
      </c>
      <c r="D172" s="3" t="s">
        <v>2220</v>
      </c>
      <c r="E172" s="31">
        <v>18.1</v>
      </c>
    </row>
    <row r="173" spans="1:5" ht="12.75" customHeight="1">
      <c r="A173" s="2"/>
      <c r="B173" s="32">
        <v>41302</v>
      </c>
      <c r="C173" s="2" t="s">
        <v>686</v>
      </c>
      <c r="D173" s="2" t="s">
        <v>2411</v>
      </c>
      <c r="E173" s="30">
        <v>250</v>
      </c>
    </row>
    <row r="174" spans="1:5" ht="12.75" customHeight="1">
      <c r="A174" s="3"/>
      <c r="B174" s="33">
        <v>41299</v>
      </c>
      <c r="C174" s="3" t="s">
        <v>686</v>
      </c>
      <c r="D174" s="3" t="s">
        <v>2410</v>
      </c>
      <c r="E174" s="31">
        <v>110</v>
      </c>
    </row>
    <row r="175" spans="1:5" ht="12.75" customHeight="1">
      <c r="A175" s="2"/>
      <c r="B175" s="32">
        <v>41297</v>
      </c>
      <c r="C175" s="2" t="s">
        <v>686</v>
      </c>
      <c r="D175" s="2" t="s">
        <v>2230</v>
      </c>
      <c r="E175" s="30">
        <v>150</v>
      </c>
    </row>
    <row r="176" spans="1:5" ht="12.75" customHeight="1">
      <c r="A176" s="3"/>
      <c r="B176" s="33">
        <v>41290</v>
      </c>
      <c r="C176" s="3" t="s">
        <v>686</v>
      </c>
      <c r="D176" s="3" t="s">
        <v>2229</v>
      </c>
      <c r="E176" s="31">
        <v>70</v>
      </c>
    </row>
    <row r="177" spans="1:5" ht="12.75" customHeight="1">
      <c r="A177" s="2"/>
      <c r="B177" s="32">
        <v>41283</v>
      </c>
      <c r="C177" s="2" t="s">
        <v>686</v>
      </c>
      <c r="D177" s="2" t="s">
        <v>2198</v>
      </c>
      <c r="E177" s="30">
        <v>57.5</v>
      </c>
    </row>
    <row r="178" spans="1:5" ht="12.75" customHeight="1">
      <c r="A178" s="3"/>
      <c r="B178" s="33">
        <v>41283</v>
      </c>
      <c r="C178" s="3" t="s">
        <v>686</v>
      </c>
      <c r="D178" s="3" t="s">
        <v>2199</v>
      </c>
      <c r="E178" s="31">
        <v>57.5</v>
      </c>
    </row>
    <row r="179" spans="1:5" ht="12.75" customHeight="1">
      <c r="A179" s="2"/>
      <c r="B179" s="32">
        <v>41283</v>
      </c>
      <c r="C179" s="2" t="s">
        <v>686</v>
      </c>
      <c r="D179" s="2" t="s">
        <v>2200</v>
      </c>
      <c r="E179" s="30">
        <v>57.5</v>
      </c>
    </row>
    <row r="180" spans="1:5" ht="12.75" customHeight="1">
      <c r="A180" s="3"/>
      <c r="B180" s="33">
        <v>41283</v>
      </c>
      <c r="C180" s="3" t="s">
        <v>686</v>
      </c>
      <c r="D180" s="3" t="s">
        <v>2201</v>
      </c>
      <c r="E180" s="31">
        <v>57.5</v>
      </c>
    </row>
    <row r="181" spans="1:5" ht="12.75">
      <c r="A181" s="35"/>
      <c r="B181" s="35"/>
      <c r="C181" s="35"/>
      <c r="D181" s="35" t="s">
        <v>2382</v>
      </c>
      <c r="E181" s="34">
        <f>SUM(E11:E180)</f>
        <v>20809.419999999995</v>
      </c>
    </row>
    <row r="182" spans="1:5" ht="19.5" customHeight="1">
      <c r="A182" s="103"/>
      <c r="B182" s="99"/>
      <c r="C182" s="98"/>
      <c r="D182" s="98"/>
      <c r="E182" s="102"/>
    </row>
    <row r="183" spans="1:5" ht="24.75">
      <c r="A183" s="96" t="s">
        <v>1990</v>
      </c>
      <c r="B183" s="101"/>
      <c r="C183" s="101"/>
      <c r="D183" s="100"/>
      <c r="E183" s="100"/>
    </row>
    <row r="184" spans="1:5" ht="36.75" customHeight="1">
      <c r="A184" s="1" t="s">
        <v>550</v>
      </c>
      <c r="B184" s="28" t="s">
        <v>551</v>
      </c>
      <c r="C184" s="28" t="s">
        <v>6</v>
      </c>
      <c r="D184" s="28" t="s">
        <v>7</v>
      </c>
      <c r="E184" s="28" t="s">
        <v>844</v>
      </c>
    </row>
    <row r="185" spans="1:5" ht="12.75" customHeight="1">
      <c r="A185" s="2"/>
      <c r="B185" s="32">
        <v>41270</v>
      </c>
      <c r="C185" s="2" t="s">
        <v>686</v>
      </c>
      <c r="D185" s="2" t="s">
        <v>1952</v>
      </c>
      <c r="E185" s="30">
        <v>83.5</v>
      </c>
    </row>
    <row r="186" spans="1:5" ht="12.75" customHeight="1">
      <c r="A186" s="3"/>
      <c r="B186" s="33">
        <v>41264</v>
      </c>
      <c r="C186" s="3" t="s">
        <v>686</v>
      </c>
      <c r="D186" s="3" t="s">
        <v>1956</v>
      </c>
      <c r="E186" s="31">
        <v>600</v>
      </c>
    </row>
    <row r="187" spans="1:5" ht="12.75" customHeight="1">
      <c r="A187" s="2"/>
      <c r="B187" s="32">
        <v>41264</v>
      </c>
      <c r="C187" s="2" t="s">
        <v>686</v>
      </c>
      <c r="D187" s="2" t="s">
        <v>2361</v>
      </c>
      <c r="E187" s="30">
        <v>75</v>
      </c>
    </row>
    <row r="188" spans="1:5" ht="12.75" customHeight="1">
      <c r="A188" s="3"/>
      <c r="B188" s="33">
        <v>41263</v>
      </c>
      <c r="C188" s="3" t="s">
        <v>686</v>
      </c>
      <c r="D188" s="3" t="s">
        <v>49</v>
      </c>
      <c r="E188" s="31">
        <v>80</v>
      </c>
    </row>
    <row r="189" spans="1:5" ht="12.75" customHeight="1">
      <c r="A189" s="2"/>
      <c r="B189" s="32">
        <v>41260</v>
      </c>
      <c r="C189" s="2" t="s">
        <v>686</v>
      </c>
      <c r="D189" s="2" t="s">
        <v>2362</v>
      </c>
      <c r="E189" s="30">
        <v>140</v>
      </c>
    </row>
    <row r="190" spans="1:5" ht="12.75" customHeight="1">
      <c r="A190" s="3"/>
      <c r="B190" s="33">
        <v>41255</v>
      </c>
      <c r="C190" s="3" t="s">
        <v>686</v>
      </c>
      <c r="D190" s="3" t="s">
        <v>2363</v>
      </c>
      <c r="E190" s="31">
        <v>30</v>
      </c>
    </row>
    <row r="191" spans="1:5" ht="12.75" customHeight="1">
      <c r="A191" s="2"/>
      <c r="B191" s="32">
        <v>41254</v>
      </c>
      <c r="C191" s="2" t="s">
        <v>686</v>
      </c>
      <c r="D191" s="2" t="s">
        <v>2206</v>
      </c>
      <c r="E191" s="30">
        <v>150</v>
      </c>
    </row>
    <row r="192" spans="1:5" ht="12.75" customHeight="1">
      <c r="A192" s="3"/>
      <c r="B192" s="33">
        <v>41243</v>
      </c>
      <c r="C192" s="3" t="s">
        <v>686</v>
      </c>
      <c r="D192" s="3" t="s">
        <v>2364</v>
      </c>
      <c r="E192" s="31">
        <v>300</v>
      </c>
    </row>
    <row r="193" spans="1:5" ht="12.75" customHeight="1">
      <c r="A193" s="2"/>
      <c r="B193" s="32">
        <v>41242</v>
      </c>
      <c r="C193" s="2" t="s">
        <v>686</v>
      </c>
      <c r="D193" s="2" t="s">
        <v>2365</v>
      </c>
      <c r="E193" s="30">
        <v>250</v>
      </c>
    </row>
    <row r="194" spans="1:5" ht="12.75" customHeight="1">
      <c r="A194" s="3"/>
      <c r="B194" s="33">
        <v>41241</v>
      </c>
      <c r="C194" s="3" t="s">
        <v>686</v>
      </c>
      <c r="D194" s="3" t="s">
        <v>1890</v>
      </c>
      <c r="E194" s="31">
        <v>20</v>
      </c>
    </row>
    <row r="195" spans="1:5" ht="12.75" customHeight="1">
      <c r="A195" s="2"/>
      <c r="B195" s="32">
        <v>41240</v>
      </c>
      <c r="C195" s="2" t="s">
        <v>686</v>
      </c>
      <c r="D195" s="2" t="s">
        <v>2366</v>
      </c>
      <c r="E195" s="30">
        <v>36</v>
      </c>
    </row>
    <row r="196" spans="1:5" ht="12.75" customHeight="1">
      <c r="A196" s="3"/>
      <c r="B196" s="33">
        <v>41236</v>
      </c>
      <c r="C196" s="3" t="s">
        <v>686</v>
      </c>
      <c r="D196" s="3" t="s">
        <v>1700</v>
      </c>
      <c r="E196" s="31">
        <v>135</v>
      </c>
    </row>
    <row r="197" spans="1:5" ht="12.75" customHeight="1">
      <c r="A197" s="2"/>
      <c r="B197" s="32">
        <v>41235</v>
      </c>
      <c r="C197" s="2" t="s">
        <v>686</v>
      </c>
      <c r="D197" s="2" t="s">
        <v>2359</v>
      </c>
      <c r="E197" s="30">
        <v>130</v>
      </c>
    </row>
    <row r="198" spans="1:5" ht="12.75" customHeight="1">
      <c r="A198" s="3"/>
      <c r="B198" s="33">
        <v>41227</v>
      </c>
      <c r="C198" s="3" t="s">
        <v>686</v>
      </c>
      <c r="D198" s="3" t="s">
        <v>2360</v>
      </c>
      <c r="E198" s="31">
        <v>50</v>
      </c>
    </row>
    <row r="199" spans="1:5" ht="12.75" customHeight="1">
      <c r="A199" s="2"/>
      <c r="B199" s="32">
        <v>41225</v>
      </c>
      <c r="C199" s="2" t="s">
        <v>686</v>
      </c>
      <c r="D199" s="2" t="s">
        <v>2137</v>
      </c>
      <c r="E199" s="30">
        <v>15</v>
      </c>
    </row>
    <row r="200" spans="1:5" ht="12.75" customHeight="1">
      <c r="A200" s="3"/>
      <c r="B200" s="33">
        <v>41220</v>
      </c>
      <c r="C200" s="3" t="s">
        <v>686</v>
      </c>
      <c r="D200" s="3" t="s">
        <v>2319</v>
      </c>
      <c r="E200" s="31">
        <v>680</v>
      </c>
    </row>
    <row r="201" spans="1:5" ht="12.75" customHeight="1">
      <c r="A201" s="2"/>
      <c r="B201" s="32">
        <v>41213</v>
      </c>
      <c r="C201" s="2" t="s">
        <v>686</v>
      </c>
      <c r="D201" s="2" t="s">
        <v>2320</v>
      </c>
      <c r="E201" s="30">
        <v>25</v>
      </c>
    </row>
    <row r="202" spans="1:5" ht="12.75" customHeight="1">
      <c r="A202" s="3"/>
      <c r="B202" s="33">
        <v>41212</v>
      </c>
      <c r="C202" s="3" t="s">
        <v>686</v>
      </c>
      <c r="D202" s="3" t="s">
        <v>1831</v>
      </c>
      <c r="E202" s="31">
        <v>100</v>
      </c>
    </row>
    <row r="203" spans="1:5" ht="12.75" customHeight="1">
      <c r="A203" s="2"/>
      <c r="B203" s="32">
        <v>41212</v>
      </c>
      <c r="C203" s="2" t="s">
        <v>686</v>
      </c>
      <c r="D203" s="2" t="s">
        <v>2321</v>
      </c>
      <c r="E203" s="30">
        <v>35</v>
      </c>
    </row>
    <row r="204" spans="1:5" ht="12.75" customHeight="1">
      <c r="A204" s="3"/>
      <c r="B204" s="33">
        <v>41204</v>
      </c>
      <c r="C204" s="3" t="s">
        <v>686</v>
      </c>
      <c r="D204" s="3" t="s">
        <v>583</v>
      </c>
      <c r="E204" s="31">
        <v>350</v>
      </c>
    </row>
    <row r="205" spans="1:5" ht="12.75" customHeight="1">
      <c r="A205" s="2"/>
      <c r="B205" s="32">
        <v>41204</v>
      </c>
      <c r="C205" s="2" t="s">
        <v>686</v>
      </c>
      <c r="D205" s="2" t="s">
        <v>1690</v>
      </c>
      <c r="E205" s="30">
        <v>200</v>
      </c>
    </row>
    <row r="206" spans="1:5" ht="12.75" customHeight="1">
      <c r="A206" s="3"/>
      <c r="B206" s="33">
        <v>41201</v>
      </c>
      <c r="C206" s="3" t="s">
        <v>686</v>
      </c>
      <c r="D206" s="3" t="s">
        <v>2299</v>
      </c>
      <c r="E206" s="31">
        <v>60</v>
      </c>
    </row>
    <row r="207" spans="1:5" ht="12.75" customHeight="1">
      <c r="A207" s="2"/>
      <c r="B207" s="32">
        <v>41192</v>
      </c>
      <c r="C207" s="2" t="s">
        <v>686</v>
      </c>
      <c r="D207" s="2" t="s">
        <v>2115</v>
      </c>
      <c r="E207" s="30">
        <v>179</v>
      </c>
    </row>
    <row r="208" spans="1:5" ht="12.75" customHeight="1">
      <c r="A208" s="3"/>
      <c r="B208" s="33">
        <v>41192</v>
      </c>
      <c r="C208" s="3" t="s">
        <v>686</v>
      </c>
      <c r="D208" s="3" t="s">
        <v>2300</v>
      </c>
      <c r="E208" s="31">
        <v>40</v>
      </c>
    </row>
    <row r="209" spans="1:5" ht="12.75" customHeight="1">
      <c r="A209" s="2"/>
      <c r="B209" s="32">
        <v>41183</v>
      </c>
      <c r="C209" s="2" t="s">
        <v>686</v>
      </c>
      <c r="D209" s="2" t="s">
        <v>2301</v>
      </c>
      <c r="E209" s="30">
        <v>80</v>
      </c>
    </row>
    <row r="210" spans="1:5" ht="12.75" customHeight="1">
      <c r="A210" s="3"/>
      <c r="B210" s="33">
        <v>41183</v>
      </c>
      <c r="C210" s="3" t="s">
        <v>686</v>
      </c>
      <c r="D210" s="3" t="s">
        <v>2302</v>
      </c>
      <c r="E210" s="31">
        <v>20</v>
      </c>
    </row>
    <row r="211" spans="1:5" ht="12.75" customHeight="1">
      <c r="A211" s="2"/>
      <c r="B211" s="32">
        <v>41177</v>
      </c>
      <c r="C211" s="2" t="s">
        <v>686</v>
      </c>
      <c r="D211" s="2" t="s">
        <v>2303</v>
      </c>
      <c r="E211" s="30">
        <v>100</v>
      </c>
    </row>
    <row r="212" spans="1:5" ht="12.75" customHeight="1">
      <c r="A212" s="3"/>
      <c r="B212" s="33">
        <v>41176</v>
      </c>
      <c r="C212" s="3" t="s">
        <v>686</v>
      </c>
      <c r="D212" s="3" t="s">
        <v>2155</v>
      </c>
      <c r="E212" s="31">
        <v>40</v>
      </c>
    </row>
    <row r="213" spans="1:5" ht="12.75" customHeight="1">
      <c r="A213" s="2"/>
      <c r="B213" s="32">
        <v>41176</v>
      </c>
      <c r="C213" s="2" t="s">
        <v>686</v>
      </c>
      <c r="D213" s="2" t="s">
        <v>2304</v>
      </c>
      <c r="E213" s="30">
        <v>20</v>
      </c>
    </row>
    <row r="214" spans="1:5" ht="12.75" customHeight="1">
      <c r="A214" s="3"/>
      <c r="B214" s="33">
        <v>41166</v>
      </c>
      <c r="C214" s="3" t="s">
        <v>686</v>
      </c>
      <c r="D214" s="3" t="s">
        <v>1731</v>
      </c>
      <c r="E214" s="31">
        <v>720</v>
      </c>
    </row>
    <row r="215" spans="1:5" ht="12.75" customHeight="1">
      <c r="A215" s="2"/>
      <c r="B215" s="32">
        <v>41165</v>
      </c>
      <c r="C215" s="2" t="s">
        <v>686</v>
      </c>
      <c r="D215" s="2" t="s">
        <v>2126</v>
      </c>
      <c r="E215" s="30">
        <v>50</v>
      </c>
    </row>
    <row r="216" spans="1:5" ht="12.75" customHeight="1">
      <c r="A216" s="3"/>
      <c r="B216" s="33">
        <v>41150</v>
      </c>
      <c r="C216" s="3" t="s">
        <v>686</v>
      </c>
      <c r="D216" s="3" t="s">
        <v>2219</v>
      </c>
      <c r="E216" s="31">
        <v>23.28</v>
      </c>
    </row>
    <row r="217" spans="1:5" ht="12.75" customHeight="1">
      <c r="A217" s="2"/>
      <c r="B217" s="32">
        <v>41150</v>
      </c>
      <c r="C217" s="2" t="s">
        <v>686</v>
      </c>
      <c r="D217" s="2" t="s">
        <v>2220</v>
      </c>
      <c r="E217" s="30">
        <v>18.1</v>
      </c>
    </row>
    <row r="218" spans="1:5" ht="12.75" customHeight="1">
      <c r="A218" s="3"/>
      <c r="B218" s="33">
        <v>41150</v>
      </c>
      <c r="C218" s="3" t="s">
        <v>686</v>
      </c>
      <c r="D218" s="3" t="s">
        <v>2221</v>
      </c>
      <c r="E218" s="31">
        <v>28.45</v>
      </c>
    </row>
    <row r="219" spans="1:5" ht="12.75" customHeight="1">
      <c r="A219" s="2"/>
      <c r="B219" s="32">
        <v>41150</v>
      </c>
      <c r="C219" s="2" t="s">
        <v>686</v>
      </c>
      <c r="D219" s="2" t="s">
        <v>2222</v>
      </c>
      <c r="E219" s="30">
        <v>33.62</v>
      </c>
    </row>
    <row r="220" spans="1:5" ht="12.75" customHeight="1">
      <c r="A220" s="3"/>
      <c r="B220" s="33">
        <v>41150</v>
      </c>
      <c r="C220" s="3" t="s">
        <v>686</v>
      </c>
      <c r="D220" s="3" t="s">
        <v>2223</v>
      </c>
      <c r="E220" s="31">
        <v>46.55</v>
      </c>
    </row>
    <row r="221" spans="1:5" ht="12.75" customHeight="1">
      <c r="A221" s="2"/>
      <c r="B221" s="32">
        <v>41142</v>
      </c>
      <c r="C221" s="2" t="s">
        <v>686</v>
      </c>
      <c r="D221" s="2" t="s">
        <v>2318</v>
      </c>
      <c r="E221" s="30">
        <v>1200</v>
      </c>
    </row>
    <row r="222" spans="1:5" ht="12.75" customHeight="1">
      <c r="A222" s="3"/>
      <c r="B222" s="33">
        <v>41138</v>
      </c>
      <c r="C222" s="3" t="s">
        <v>686</v>
      </c>
      <c r="D222" s="3" t="s">
        <v>2224</v>
      </c>
      <c r="E222" s="31">
        <v>200</v>
      </c>
    </row>
    <row r="223" spans="1:5" ht="12.75" customHeight="1">
      <c r="A223" s="2"/>
      <c r="B223" s="32">
        <v>41136</v>
      </c>
      <c r="C223" s="2" t="s">
        <v>686</v>
      </c>
      <c r="D223" s="2" t="s">
        <v>2225</v>
      </c>
      <c r="E223" s="30">
        <v>480</v>
      </c>
    </row>
    <row r="224" spans="1:5" ht="12.75" customHeight="1">
      <c r="A224" s="3"/>
      <c r="B224" s="33">
        <v>41136</v>
      </c>
      <c r="C224" s="3" t="s">
        <v>686</v>
      </c>
      <c r="D224" s="3" t="s">
        <v>2225</v>
      </c>
      <c r="E224" s="31">
        <v>400</v>
      </c>
    </row>
    <row r="225" spans="1:5" ht="12.75" customHeight="1">
      <c r="A225" s="2"/>
      <c r="B225" s="32">
        <v>41136</v>
      </c>
      <c r="C225" s="2" t="s">
        <v>686</v>
      </c>
      <c r="D225" s="2" t="s">
        <v>2225</v>
      </c>
      <c r="E225" s="30">
        <v>120</v>
      </c>
    </row>
    <row r="226" spans="1:5" ht="12.75" customHeight="1">
      <c r="A226" s="3"/>
      <c r="B226" s="33">
        <v>41134</v>
      </c>
      <c r="C226" s="3" t="s">
        <v>686</v>
      </c>
      <c r="D226" s="3" t="s">
        <v>1774</v>
      </c>
      <c r="E226" s="31">
        <v>600</v>
      </c>
    </row>
    <row r="227" spans="1:5" ht="12.75" customHeight="1">
      <c r="A227" s="2"/>
      <c r="B227" s="32">
        <v>41122</v>
      </c>
      <c r="C227" s="2" t="s">
        <v>686</v>
      </c>
      <c r="D227" s="2" t="s">
        <v>2226</v>
      </c>
      <c r="E227" s="30">
        <v>112</v>
      </c>
    </row>
    <row r="228" spans="1:5" ht="12.75" customHeight="1">
      <c r="A228" s="3"/>
      <c r="B228" s="33">
        <v>41121</v>
      </c>
      <c r="C228" s="3" t="s">
        <v>686</v>
      </c>
      <c r="D228" s="3" t="s">
        <v>2227</v>
      </c>
      <c r="E228" s="31">
        <v>200</v>
      </c>
    </row>
    <row r="229" spans="1:5" ht="12.75" customHeight="1">
      <c r="A229" s="2"/>
      <c r="B229" s="32">
        <v>41121</v>
      </c>
      <c r="C229" s="2" t="s">
        <v>686</v>
      </c>
      <c r="D229" s="2" t="s">
        <v>2228</v>
      </c>
      <c r="E229" s="30">
        <v>110</v>
      </c>
    </row>
    <row r="230" spans="1:5" ht="12.75" customHeight="1">
      <c r="A230" s="3"/>
      <c r="B230" s="33">
        <v>41120</v>
      </c>
      <c r="C230" s="3" t="s">
        <v>686</v>
      </c>
      <c r="D230" s="3" t="s">
        <v>2229</v>
      </c>
      <c r="E230" s="31">
        <v>30</v>
      </c>
    </row>
    <row r="231" spans="1:5" ht="12.75" customHeight="1">
      <c r="A231" s="2"/>
      <c r="B231" s="32">
        <v>41117</v>
      </c>
      <c r="C231" s="2" t="s">
        <v>686</v>
      </c>
      <c r="D231" s="2" t="s">
        <v>2230</v>
      </c>
      <c r="E231" s="30">
        <v>150</v>
      </c>
    </row>
    <row r="232" spans="1:5" ht="12.75" customHeight="1">
      <c r="A232" s="3"/>
      <c r="B232" s="33">
        <v>41115</v>
      </c>
      <c r="C232" s="3" t="s">
        <v>686</v>
      </c>
      <c r="D232" s="3" t="s">
        <v>1739</v>
      </c>
      <c r="E232" s="31">
        <v>76</v>
      </c>
    </row>
    <row r="233" spans="1:5" ht="12.75" customHeight="1">
      <c r="A233" s="2"/>
      <c r="B233" s="32">
        <v>41110</v>
      </c>
      <c r="C233" s="2" t="s">
        <v>686</v>
      </c>
      <c r="D233" s="2" t="s">
        <v>2231</v>
      </c>
      <c r="E233" s="30">
        <v>300</v>
      </c>
    </row>
    <row r="234" spans="1:5" ht="12.75" customHeight="1">
      <c r="A234" s="3"/>
      <c r="B234" s="33">
        <v>41103</v>
      </c>
      <c r="C234" s="3" t="s">
        <v>686</v>
      </c>
      <c r="D234" s="3" t="s">
        <v>2232</v>
      </c>
      <c r="E234" s="31">
        <v>25</v>
      </c>
    </row>
    <row r="235" spans="1:5" ht="12.75" customHeight="1">
      <c r="A235" s="2"/>
      <c r="B235" s="32">
        <v>41115</v>
      </c>
      <c r="C235" s="2" t="s">
        <v>686</v>
      </c>
      <c r="D235" s="2" t="s">
        <v>1718</v>
      </c>
      <c r="E235" s="30">
        <v>500</v>
      </c>
    </row>
    <row r="236" spans="1:5" ht="12.75" customHeight="1">
      <c r="A236" s="3"/>
      <c r="B236" s="33">
        <v>41108</v>
      </c>
      <c r="C236" s="3" t="s">
        <v>686</v>
      </c>
      <c r="D236" s="3" t="s">
        <v>1993</v>
      </c>
      <c r="E236" s="31">
        <v>104</v>
      </c>
    </row>
    <row r="237" spans="1:5" ht="12.75" customHeight="1">
      <c r="A237" s="2"/>
      <c r="B237" s="32">
        <v>41103</v>
      </c>
      <c r="C237" s="2" t="s">
        <v>686</v>
      </c>
      <c r="D237" s="2" t="s">
        <v>629</v>
      </c>
      <c r="E237" s="30">
        <v>400</v>
      </c>
    </row>
    <row r="238" spans="1:5" ht="12.75" customHeight="1">
      <c r="A238" s="3"/>
      <c r="B238" s="33">
        <v>41103</v>
      </c>
      <c r="C238" s="3" t="s">
        <v>686</v>
      </c>
      <c r="D238" s="3" t="s">
        <v>2196</v>
      </c>
      <c r="E238" s="31">
        <v>45</v>
      </c>
    </row>
    <row r="239" spans="1:5" ht="12.75" customHeight="1">
      <c r="A239" s="2"/>
      <c r="B239" s="32">
        <v>41103</v>
      </c>
      <c r="C239" s="2" t="s">
        <v>686</v>
      </c>
      <c r="D239" s="2" t="s">
        <v>2197</v>
      </c>
      <c r="E239" s="30">
        <v>45</v>
      </c>
    </row>
    <row r="240" spans="1:5" ht="12.75" customHeight="1">
      <c r="A240" s="3"/>
      <c r="B240" s="33">
        <v>41103</v>
      </c>
      <c r="C240" s="3" t="s">
        <v>686</v>
      </c>
      <c r="D240" s="3" t="s">
        <v>2198</v>
      </c>
      <c r="E240" s="31">
        <v>57.5</v>
      </c>
    </row>
    <row r="241" spans="1:5" ht="12.75" customHeight="1">
      <c r="A241" s="2"/>
      <c r="B241" s="32">
        <v>41103</v>
      </c>
      <c r="C241" s="2" t="s">
        <v>686</v>
      </c>
      <c r="D241" s="2" t="s">
        <v>2199</v>
      </c>
      <c r="E241" s="30">
        <v>57.5</v>
      </c>
    </row>
    <row r="242" spans="1:5" ht="12.75" customHeight="1">
      <c r="A242" s="3"/>
      <c r="B242" s="33">
        <v>41103</v>
      </c>
      <c r="C242" s="3" t="s">
        <v>686</v>
      </c>
      <c r="D242" s="3" t="s">
        <v>2200</v>
      </c>
      <c r="E242" s="31">
        <v>57.5</v>
      </c>
    </row>
    <row r="243" spans="1:5" ht="12.75" customHeight="1">
      <c r="A243" s="2"/>
      <c r="B243" s="32">
        <v>41103</v>
      </c>
      <c r="C243" s="2" t="s">
        <v>686</v>
      </c>
      <c r="D243" s="2" t="s">
        <v>2201</v>
      </c>
      <c r="E243" s="30">
        <v>57.5</v>
      </c>
    </row>
    <row r="244" spans="1:5" ht="12.75" customHeight="1">
      <c r="A244" s="3"/>
      <c r="B244" s="33">
        <v>41099</v>
      </c>
      <c r="C244" s="3" t="s">
        <v>686</v>
      </c>
      <c r="D244" s="3" t="s">
        <v>2041</v>
      </c>
      <c r="E244" s="31">
        <v>45</v>
      </c>
    </row>
    <row r="245" spans="1:5" ht="12.75" customHeight="1">
      <c r="A245" s="2"/>
      <c r="B245" s="32">
        <v>41092</v>
      </c>
      <c r="C245" s="2" t="s">
        <v>686</v>
      </c>
      <c r="D245" s="2" t="s">
        <v>1956</v>
      </c>
      <c r="E245" s="30">
        <v>640</v>
      </c>
    </row>
    <row r="246" spans="1:5" ht="12.75" customHeight="1">
      <c r="A246" s="3"/>
      <c r="B246" s="33">
        <v>41089</v>
      </c>
      <c r="C246" s="3" t="s">
        <v>686</v>
      </c>
      <c r="D246" s="3" t="s">
        <v>2202</v>
      </c>
      <c r="E246" s="31">
        <v>67</v>
      </c>
    </row>
    <row r="247" spans="1:5" ht="12.75" customHeight="1">
      <c r="A247" s="2"/>
      <c r="B247" s="32">
        <v>41088</v>
      </c>
      <c r="C247" s="2" t="s">
        <v>686</v>
      </c>
      <c r="D247" s="2" t="s">
        <v>1991</v>
      </c>
      <c r="E247" s="30">
        <v>181</v>
      </c>
    </row>
    <row r="248" spans="1:5" ht="12.75" customHeight="1">
      <c r="A248" s="3"/>
      <c r="B248" s="33">
        <v>41088</v>
      </c>
      <c r="C248" s="3" t="s">
        <v>686</v>
      </c>
      <c r="D248" s="3" t="s">
        <v>2203</v>
      </c>
      <c r="E248" s="31">
        <v>80</v>
      </c>
    </row>
    <row r="249" spans="1:5" ht="12.75" customHeight="1">
      <c r="A249" s="2"/>
      <c r="B249" s="32">
        <v>41085</v>
      </c>
      <c r="C249" s="2" t="s">
        <v>686</v>
      </c>
      <c r="D249" s="2" t="s">
        <v>1798</v>
      </c>
      <c r="E249" s="30">
        <v>100</v>
      </c>
    </row>
    <row r="250" spans="1:5" ht="12.75" customHeight="1">
      <c r="A250" s="3"/>
      <c r="B250" s="33">
        <v>41082</v>
      </c>
      <c r="C250" s="3" t="s">
        <v>686</v>
      </c>
      <c r="D250" s="3" t="s">
        <v>2204</v>
      </c>
      <c r="E250" s="31">
        <v>300</v>
      </c>
    </row>
    <row r="251" spans="1:5" ht="12.75" customHeight="1">
      <c r="A251" s="2"/>
      <c r="B251" s="32">
        <v>41082</v>
      </c>
      <c r="C251" s="2" t="s">
        <v>686</v>
      </c>
      <c r="D251" s="2" t="s">
        <v>2205</v>
      </c>
      <c r="E251" s="30">
        <v>10</v>
      </c>
    </row>
    <row r="252" spans="1:5" ht="12.75" customHeight="1">
      <c r="A252" s="3"/>
      <c r="B252" s="33">
        <v>41082</v>
      </c>
      <c r="C252" s="3" t="s">
        <v>686</v>
      </c>
      <c r="D252" s="3" t="s">
        <v>2206</v>
      </c>
      <c r="E252" s="31">
        <v>90</v>
      </c>
    </row>
    <row r="253" spans="1:5" ht="12.75" customHeight="1">
      <c r="A253" s="2"/>
      <c r="B253" s="32">
        <v>41074</v>
      </c>
      <c r="C253" s="2" t="s">
        <v>686</v>
      </c>
      <c r="D253" s="2" t="s">
        <v>2163</v>
      </c>
      <c r="E253" s="30">
        <v>35</v>
      </c>
    </row>
    <row r="254" spans="1:5" ht="12.75" customHeight="1">
      <c r="A254" s="3"/>
      <c r="B254" s="33">
        <v>41073</v>
      </c>
      <c r="C254" s="3" t="s">
        <v>686</v>
      </c>
      <c r="D254" s="3" t="s">
        <v>2218</v>
      </c>
      <c r="E254" s="31">
        <v>73</v>
      </c>
    </row>
    <row r="255" spans="1:5" ht="12.75" customHeight="1">
      <c r="A255" s="2"/>
      <c r="B255" s="32">
        <v>41057</v>
      </c>
      <c r="C255" s="2" t="s">
        <v>686</v>
      </c>
      <c r="D255" s="2" t="s">
        <v>2162</v>
      </c>
      <c r="E255" s="30">
        <v>550</v>
      </c>
    </row>
    <row r="256" spans="1:5" ht="12.75" customHeight="1">
      <c r="A256" s="3"/>
      <c r="B256" s="33">
        <v>41054</v>
      </c>
      <c r="C256" s="3" t="s">
        <v>686</v>
      </c>
      <c r="D256" s="3" t="s">
        <v>2136</v>
      </c>
      <c r="E256" s="31">
        <v>905</v>
      </c>
    </row>
    <row r="257" spans="1:5" ht="12.75" customHeight="1">
      <c r="A257" s="2"/>
      <c r="B257" s="32">
        <v>41052</v>
      </c>
      <c r="C257" s="2" t="s">
        <v>686</v>
      </c>
      <c r="D257" s="2" t="s">
        <v>81</v>
      </c>
      <c r="E257" s="30">
        <v>400</v>
      </c>
    </row>
    <row r="258" spans="1:5" ht="12.75" customHeight="1">
      <c r="A258" s="3"/>
      <c r="B258" s="33">
        <v>41050</v>
      </c>
      <c r="C258" s="3" t="s">
        <v>686</v>
      </c>
      <c r="D258" s="3" t="s">
        <v>1831</v>
      </c>
      <c r="E258" s="31">
        <v>100</v>
      </c>
    </row>
    <row r="259" spans="1:5" ht="12.75" customHeight="1">
      <c r="A259" s="2"/>
      <c r="B259" s="32">
        <v>41046</v>
      </c>
      <c r="C259" s="2" t="s">
        <v>686</v>
      </c>
      <c r="D259" s="2" t="s">
        <v>2161</v>
      </c>
      <c r="E259" s="30">
        <v>50</v>
      </c>
    </row>
    <row r="260" spans="1:5" ht="12.75" customHeight="1">
      <c r="A260" s="3"/>
      <c r="B260" s="33">
        <v>41044</v>
      </c>
      <c r="C260" s="3" t="s">
        <v>686</v>
      </c>
      <c r="D260" s="3" t="s">
        <v>1641</v>
      </c>
      <c r="E260" s="31">
        <v>287</v>
      </c>
    </row>
    <row r="261" spans="1:5" ht="12.75" customHeight="1">
      <c r="A261" s="2"/>
      <c r="B261" s="32">
        <v>41043</v>
      </c>
      <c r="C261" s="2" t="s">
        <v>686</v>
      </c>
      <c r="D261" s="2" t="s">
        <v>2137</v>
      </c>
      <c r="E261" s="30">
        <v>15</v>
      </c>
    </row>
    <row r="262" spans="1:5" ht="12.75" customHeight="1">
      <c r="A262" s="3"/>
      <c r="B262" s="33">
        <v>41043</v>
      </c>
      <c r="C262" s="3" t="s">
        <v>686</v>
      </c>
      <c r="D262" s="3" t="s">
        <v>870</v>
      </c>
      <c r="E262" s="31">
        <v>90</v>
      </c>
    </row>
    <row r="263" spans="1:5" ht="12.75" customHeight="1">
      <c r="A263" s="2"/>
      <c r="B263" s="32">
        <v>41039</v>
      </c>
      <c r="C263" s="2" t="s">
        <v>686</v>
      </c>
      <c r="D263" s="2" t="s">
        <v>2138</v>
      </c>
      <c r="E263" s="30">
        <v>513.761843</v>
      </c>
    </row>
    <row r="264" spans="1:5" ht="12.75" customHeight="1">
      <c r="A264" s="3"/>
      <c r="B264" s="33">
        <v>41031</v>
      </c>
      <c r="C264" s="3" t="s">
        <v>686</v>
      </c>
      <c r="D264" s="3" t="s">
        <v>53</v>
      </c>
      <c r="E264" s="31">
        <v>400</v>
      </c>
    </row>
    <row r="265" spans="1:5" ht="12.75" customHeight="1">
      <c r="A265" s="2"/>
      <c r="B265" s="32">
        <v>41029</v>
      </c>
      <c r="C265" s="2" t="s">
        <v>686</v>
      </c>
      <c r="D265" s="2" t="s">
        <v>1856</v>
      </c>
      <c r="E265" s="30">
        <v>235</v>
      </c>
    </row>
    <row r="266" spans="1:5" ht="12.75" customHeight="1">
      <c r="A266" s="3"/>
      <c r="B266" s="33">
        <v>41025</v>
      </c>
      <c r="C266" s="3" t="s">
        <v>686</v>
      </c>
      <c r="D266" s="3" t="s">
        <v>1731</v>
      </c>
      <c r="E266" s="31">
        <v>290</v>
      </c>
    </row>
    <row r="267" spans="1:5" ht="12.75" customHeight="1">
      <c r="A267" s="2"/>
      <c r="B267" s="32">
        <v>41024</v>
      </c>
      <c r="C267" s="2" t="s">
        <v>686</v>
      </c>
      <c r="D267" s="2" t="s">
        <v>1734</v>
      </c>
      <c r="E267" s="30">
        <v>39.1085545</v>
      </c>
    </row>
    <row r="268" spans="1:5" ht="12.75" customHeight="1">
      <c r="A268" s="3"/>
      <c r="B268" s="33">
        <v>41024</v>
      </c>
      <c r="C268" s="3" t="s">
        <v>686</v>
      </c>
      <c r="D268" s="3" t="s">
        <v>1733</v>
      </c>
      <c r="E268" s="31">
        <v>12.2157125</v>
      </c>
    </row>
    <row r="269" spans="1:5" ht="12.75" customHeight="1">
      <c r="A269" s="2"/>
      <c r="B269" s="32">
        <v>41024</v>
      </c>
      <c r="C269" s="2" t="s">
        <v>686</v>
      </c>
      <c r="D269" s="2" t="s">
        <v>1735</v>
      </c>
      <c r="E269" s="30">
        <v>19.840983700000006</v>
      </c>
    </row>
    <row r="270" spans="1:5" ht="12.75" customHeight="1">
      <c r="A270" s="3"/>
      <c r="B270" s="33">
        <v>41024</v>
      </c>
      <c r="C270" s="3" t="s">
        <v>686</v>
      </c>
      <c r="D270" s="3" t="s">
        <v>1736</v>
      </c>
      <c r="E270" s="31">
        <v>30.589486700000002</v>
      </c>
    </row>
    <row r="271" spans="1:5" ht="12.75" customHeight="1">
      <c r="A271" s="2"/>
      <c r="B271" s="32">
        <v>41024</v>
      </c>
      <c r="C271" s="2" t="s">
        <v>686</v>
      </c>
      <c r="D271" s="2" t="s">
        <v>1737</v>
      </c>
      <c r="E271" s="30">
        <v>44.4114456</v>
      </c>
    </row>
    <row r="272" spans="1:5" ht="12.75" customHeight="1">
      <c r="A272" s="3"/>
      <c r="B272" s="33">
        <v>41024</v>
      </c>
      <c r="C272" s="3" t="s">
        <v>686</v>
      </c>
      <c r="D272" s="3" t="s">
        <v>1690</v>
      </c>
      <c r="E272" s="31">
        <v>100</v>
      </c>
    </row>
    <row r="273" spans="1:5" ht="12.75" customHeight="1">
      <c r="A273" s="2"/>
      <c r="B273" s="32">
        <v>41022</v>
      </c>
      <c r="C273" s="2" t="s">
        <v>686</v>
      </c>
      <c r="D273" s="2" t="s">
        <v>1960</v>
      </c>
      <c r="E273" s="30">
        <v>30</v>
      </c>
    </row>
    <row r="274" spans="1:5" ht="12.75" customHeight="1">
      <c r="A274" s="3"/>
      <c r="B274" s="33">
        <v>41016</v>
      </c>
      <c r="C274" s="3" t="s">
        <v>686</v>
      </c>
      <c r="D274" s="3" t="s">
        <v>1799</v>
      </c>
      <c r="E274" s="31">
        <v>120</v>
      </c>
    </row>
    <row r="275" spans="1:5" ht="12.75" customHeight="1">
      <c r="A275" s="2"/>
      <c r="B275" s="32">
        <v>41012</v>
      </c>
      <c r="C275" s="2" t="s">
        <v>686</v>
      </c>
      <c r="D275" s="2" t="s">
        <v>2114</v>
      </c>
      <c r="E275" s="30">
        <v>400</v>
      </c>
    </row>
    <row r="276" spans="1:5" ht="12.75" customHeight="1">
      <c r="A276" s="3"/>
      <c r="B276" s="33">
        <v>41012</v>
      </c>
      <c r="C276" s="3" t="s">
        <v>686</v>
      </c>
      <c r="D276" s="3" t="s">
        <v>61</v>
      </c>
      <c r="E276" s="31">
        <v>500</v>
      </c>
    </row>
    <row r="277" spans="1:5" ht="12.75" customHeight="1">
      <c r="A277" s="2"/>
      <c r="B277" s="32">
        <v>41012</v>
      </c>
      <c r="C277" s="2" t="s">
        <v>686</v>
      </c>
      <c r="D277" s="2" t="s">
        <v>2115</v>
      </c>
      <c r="E277" s="30">
        <v>170</v>
      </c>
    </row>
    <row r="278" spans="1:5" ht="12.75" customHeight="1">
      <c r="A278" s="3"/>
      <c r="B278" s="33">
        <v>41010</v>
      </c>
      <c r="C278" s="3" t="s">
        <v>686</v>
      </c>
      <c r="D278" s="3" t="s">
        <v>2112</v>
      </c>
      <c r="E278" s="31">
        <v>80</v>
      </c>
    </row>
    <row r="279" spans="1:5" ht="12.75" customHeight="1">
      <c r="A279" s="2"/>
      <c r="B279" s="32">
        <v>41010</v>
      </c>
      <c r="C279" s="2" t="s">
        <v>686</v>
      </c>
      <c r="D279" s="2" t="s">
        <v>2113</v>
      </c>
      <c r="E279" s="30">
        <v>20</v>
      </c>
    </row>
    <row r="280" spans="1:5" ht="12.75" customHeight="1">
      <c r="A280" s="3"/>
      <c r="B280" s="33">
        <v>40998</v>
      </c>
      <c r="C280" s="3" t="s">
        <v>686</v>
      </c>
      <c r="D280" s="3" t="s">
        <v>2110</v>
      </c>
      <c r="E280" s="31">
        <v>800</v>
      </c>
    </row>
    <row r="281" spans="1:5" ht="12.75" customHeight="1">
      <c r="A281" s="2"/>
      <c r="B281" s="32">
        <v>40998</v>
      </c>
      <c r="C281" s="2" t="s">
        <v>686</v>
      </c>
      <c r="D281" s="2" t="s">
        <v>2111</v>
      </c>
      <c r="E281" s="30">
        <v>30</v>
      </c>
    </row>
    <row r="282" spans="1:5" ht="12.75" customHeight="1">
      <c r="A282" s="3"/>
      <c r="B282" s="33">
        <v>40996</v>
      </c>
      <c r="C282" s="3" t="s">
        <v>686</v>
      </c>
      <c r="D282" s="3" t="s">
        <v>2116</v>
      </c>
      <c r="E282" s="31">
        <v>55</v>
      </c>
    </row>
    <row r="283" spans="1:5" ht="12.75" customHeight="1">
      <c r="A283" s="2"/>
      <c r="B283" s="32">
        <v>40995</v>
      </c>
      <c r="C283" s="2" t="s">
        <v>686</v>
      </c>
      <c r="D283" s="2" t="s">
        <v>753</v>
      </c>
      <c r="E283" s="30">
        <v>860</v>
      </c>
    </row>
    <row r="284" spans="1:5" ht="12.75" customHeight="1">
      <c r="A284" s="3"/>
      <c r="B284" s="33">
        <v>40983</v>
      </c>
      <c r="C284" s="3" t="s">
        <v>686</v>
      </c>
      <c r="D284" s="3" t="s">
        <v>2073</v>
      </c>
      <c r="E284" s="31">
        <v>150</v>
      </c>
    </row>
    <row r="285" spans="1:5" ht="12.75" customHeight="1">
      <c r="A285" s="2"/>
      <c r="B285" s="32">
        <v>40956</v>
      </c>
      <c r="C285" s="2" t="s">
        <v>686</v>
      </c>
      <c r="D285" s="2" t="s">
        <v>2043</v>
      </c>
      <c r="E285" s="30">
        <v>300</v>
      </c>
    </row>
    <row r="286" spans="1:5" ht="12.75" customHeight="1">
      <c r="A286" s="3"/>
      <c r="B286" s="33">
        <v>40945</v>
      </c>
      <c r="C286" s="3" t="s">
        <v>686</v>
      </c>
      <c r="D286" s="3" t="s">
        <v>2040</v>
      </c>
      <c r="E286" s="31">
        <v>50</v>
      </c>
    </row>
    <row r="287" spans="1:5" ht="12.75" customHeight="1">
      <c r="A287" s="2"/>
      <c r="B287" s="32">
        <v>40935</v>
      </c>
      <c r="C287" s="2" t="s">
        <v>686</v>
      </c>
      <c r="D287" s="2" t="s">
        <v>2042</v>
      </c>
      <c r="E287" s="30">
        <v>40</v>
      </c>
    </row>
    <row r="288" spans="1:5" ht="12.75" customHeight="1">
      <c r="A288" s="3"/>
      <c r="B288" s="33">
        <v>40928</v>
      </c>
      <c r="C288" s="3" t="s">
        <v>686</v>
      </c>
      <c r="D288" s="3" t="s">
        <v>1993</v>
      </c>
      <c r="E288" s="31">
        <v>98.3</v>
      </c>
    </row>
    <row r="289" spans="1:5" ht="12.75" customHeight="1">
      <c r="A289" s="2"/>
      <c r="B289" s="32">
        <v>40926</v>
      </c>
      <c r="C289" s="2" t="s">
        <v>686</v>
      </c>
      <c r="D289" s="2" t="s">
        <v>1992</v>
      </c>
      <c r="E289" s="30">
        <v>30</v>
      </c>
    </row>
    <row r="290" spans="1:5" ht="12.75" customHeight="1">
      <c r="A290" s="3"/>
      <c r="B290" s="33">
        <v>40924</v>
      </c>
      <c r="C290" s="3" t="s">
        <v>686</v>
      </c>
      <c r="D290" s="3" t="s">
        <v>1641</v>
      </c>
      <c r="E290" s="31">
        <v>275</v>
      </c>
    </row>
    <row r="291" spans="1:5" ht="12.75" customHeight="1">
      <c r="A291" s="2"/>
      <c r="B291" s="32">
        <v>40921</v>
      </c>
      <c r="C291" s="2" t="s">
        <v>686</v>
      </c>
      <c r="D291" s="2" t="s">
        <v>333</v>
      </c>
      <c r="E291" s="30">
        <v>1000</v>
      </c>
    </row>
    <row r="292" spans="1:5" ht="12.75" customHeight="1">
      <c r="A292" s="3"/>
      <c r="B292" s="33">
        <v>40919</v>
      </c>
      <c r="C292" s="3" t="s">
        <v>686</v>
      </c>
      <c r="D292" s="3" t="s">
        <v>2041</v>
      </c>
      <c r="E292" s="31">
        <v>40</v>
      </c>
    </row>
    <row r="293" spans="1:5" ht="12.75" customHeight="1">
      <c r="A293" s="2"/>
      <c r="B293" s="32">
        <v>40919</v>
      </c>
      <c r="C293" s="2" t="s">
        <v>686</v>
      </c>
      <c r="D293" s="2" t="s">
        <v>848</v>
      </c>
      <c r="E293" s="30">
        <v>400</v>
      </c>
    </row>
    <row r="294" spans="1:5" ht="12.75" customHeight="1">
      <c r="A294" s="3"/>
      <c r="B294" s="33">
        <v>40914</v>
      </c>
      <c r="C294" s="3" t="s">
        <v>686</v>
      </c>
      <c r="D294" s="3" t="s">
        <v>2039</v>
      </c>
      <c r="E294" s="31">
        <v>300</v>
      </c>
    </row>
    <row r="295" spans="1:5" ht="12.75" customHeight="1">
      <c r="A295" s="2"/>
      <c r="B295" s="32">
        <v>40913</v>
      </c>
      <c r="C295" s="2" t="s">
        <v>686</v>
      </c>
      <c r="D295" s="2" t="s">
        <v>2038</v>
      </c>
      <c r="E295" s="30">
        <v>90</v>
      </c>
    </row>
    <row r="296" spans="1:5" ht="12.75" customHeight="1">
      <c r="A296" s="3"/>
      <c r="B296" s="33">
        <v>40910</v>
      </c>
      <c r="C296" s="3" t="s">
        <v>686</v>
      </c>
      <c r="D296" s="3" t="s">
        <v>1991</v>
      </c>
      <c r="E296" s="31">
        <v>170</v>
      </c>
    </row>
    <row r="297" spans="1:5" ht="12.75">
      <c r="A297" s="35"/>
      <c r="B297" s="35"/>
      <c r="C297" s="35"/>
      <c r="D297" s="35" t="s">
        <v>1987</v>
      </c>
      <c r="E297" s="34">
        <f>SUM(E185:E296)</f>
        <v>21981.728026</v>
      </c>
    </row>
    <row r="298" spans="1:5" ht="19.5" customHeight="1">
      <c r="A298" s="103"/>
      <c r="B298" s="99"/>
      <c r="C298" s="98"/>
      <c r="D298" s="98"/>
      <c r="E298" s="102"/>
    </row>
    <row r="299" spans="1:5" ht="24.75">
      <c r="A299" s="96" t="s">
        <v>682</v>
      </c>
      <c r="B299" s="101"/>
      <c r="C299" s="101"/>
      <c r="D299" s="100"/>
      <c r="E299" s="100"/>
    </row>
    <row r="300" spans="1:5" ht="36" customHeight="1">
      <c r="A300" s="1" t="s">
        <v>550</v>
      </c>
      <c r="B300" s="28" t="s">
        <v>551</v>
      </c>
      <c r="C300" s="28" t="s">
        <v>6</v>
      </c>
      <c r="D300" s="28" t="s">
        <v>7</v>
      </c>
      <c r="E300" s="28" t="s">
        <v>844</v>
      </c>
    </row>
    <row r="301" spans="1:5" ht="12.75" customHeight="1">
      <c r="A301" s="2"/>
      <c r="B301" s="32">
        <v>40906</v>
      </c>
      <c r="C301" s="2" t="s">
        <v>686</v>
      </c>
      <c r="D301" s="2" t="s">
        <v>2015</v>
      </c>
      <c r="E301" s="30">
        <v>170</v>
      </c>
    </row>
    <row r="302" spans="1:5" ht="12.75" customHeight="1">
      <c r="A302" s="3"/>
      <c r="B302" s="33">
        <v>40905</v>
      </c>
      <c r="C302" s="3" t="s">
        <v>686</v>
      </c>
      <c r="D302" s="3" t="s">
        <v>2044</v>
      </c>
      <c r="E302" s="31">
        <v>10</v>
      </c>
    </row>
    <row r="303" spans="1:5" ht="12.75" customHeight="1">
      <c r="A303" s="2"/>
      <c r="B303" s="32">
        <v>40905</v>
      </c>
      <c r="C303" s="2" t="s">
        <v>686</v>
      </c>
      <c r="D303" s="2" t="s">
        <v>1956</v>
      </c>
      <c r="E303" s="30">
        <v>100</v>
      </c>
    </row>
    <row r="304" spans="1:5" ht="12.75" customHeight="1">
      <c r="A304" s="3"/>
      <c r="B304" s="33">
        <v>40905</v>
      </c>
      <c r="C304" s="3" t="s">
        <v>686</v>
      </c>
      <c r="D304" s="3" t="s">
        <v>1957</v>
      </c>
      <c r="E304" s="31">
        <v>1000</v>
      </c>
    </row>
    <row r="305" spans="1:5" ht="12.75" customHeight="1">
      <c r="A305" s="2"/>
      <c r="B305" s="32">
        <v>40904</v>
      </c>
      <c r="C305" s="2" t="s">
        <v>686</v>
      </c>
      <c r="D305" s="2" t="s">
        <v>626</v>
      </c>
      <c r="E305" s="30">
        <v>250</v>
      </c>
    </row>
    <row r="306" spans="1:5" ht="12.75" customHeight="1">
      <c r="A306" s="3"/>
      <c r="B306" s="33">
        <v>40904</v>
      </c>
      <c r="C306" s="3" t="s">
        <v>686</v>
      </c>
      <c r="D306" s="3" t="s">
        <v>1798</v>
      </c>
      <c r="E306" s="31">
        <v>130</v>
      </c>
    </row>
    <row r="307" spans="1:5" ht="12.75" customHeight="1">
      <c r="A307" s="2"/>
      <c r="B307" s="32">
        <v>40904</v>
      </c>
      <c r="C307" s="2" t="s">
        <v>686</v>
      </c>
      <c r="D307" s="2" t="s">
        <v>1628</v>
      </c>
      <c r="E307" s="30">
        <v>120</v>
      </c>
    </row>
    <row r="308" spans="1:5" ht="12.75" customHeight="1">
      <c r="A308" s="3"/>
      <c r="B308" s="33">
        <v>40900</v>
      </c>
      <c r="C308" s="3" t="s">
        <v>686</v>
      </c>
      <c r="D308" s="3" t="s">
        <v>2225</v>
      </c>
      <c r="E308" s="31">
        <v>750</v>
      </c>
    </row>
    <row r="309" spans="1:5" ht="12.75" customHeight="1">
      <c r="A309" s="2"/>
      <c r="B309" s="32">
        <v>40900</v>
      </c>
      <c r="C309" s="2" t="s">
        <v>686</v>
      </c>
      <c r="D309" s="2" t="s">
        <v>2014</v>
      </c>
      <c r="E309" s="30">
        <v>50</v>
      </c>
    </row>
    <row r="310" spans="1:5" ht="12.75" customHeight="1">
      <c r="A310" s="3"/>
      <c r="B310" s="33">
        <v>40897</v>
      </c>
      <c r="C310" s="3" t="s">
        <v>686</v>
      </c>
      <c r="D310" s="3" t="s">
        <v>49</v>
      </c>
      <c r="E310" s="31">
        <v>80</v>
      </c>
    </row>
    <row r="311" spans="1:5" ht="12.75" customHeight="1">
      <c r="A311" s="2"/>
      <c r="B311" s="32">
        <v>40897</v>
      </c>
      <c r="C311" s="2" t="s">
        <v>686</v>
      </c>
      <c r="D311" s="2" t="s">
        <v>49</v>
      </c>
      <c r="E311" s="30">
        <v>150</v>
      </c>
    </row>
    <row r="312" spans="1:5" ht="12.75" customHeight="1">
      <c r="A312" s="3"/>
      <c r="B312" s="33">
        <v>40893</v>
      </c>
      <c r="C312" s="3" t="s">
        <v>686</v>
      </c>
      <c r="D312" s="3" t="s">
        <v>1958</v>
      </c>
      <c r="E312" s="31">
        <v>193.68</v>
      </c>
    </row>
    <row r="313" spans="1:5" ht="12.75" customHeight="1">
      <c r="A313" s="2"/>
      <c r="B313" s="32">
        <v>40893</v>
      </c>
      <c r="C313" s="2" t="s">
        <v>686</v>
      </c>
      <c r="D313" s="2" t="s">
        <v>1958</v>
      </c>
      <c r="E313" s="30">
        <v>48.42</v>
      </c>
    </row>
    <row r="314" spans="1:5" ht="12.75" customHeight="1">
      <c r="A314" s="3"/>
      <c r="B314" s="33">
        <v>40893</v>
      </c>
      <c r="C314" s="3" t="s">
        <v>686</v>
      </c>
      <c r="D314" s="3" t="s">
        <v>1958</v>
      </c>
      <c r="E314" s="31">
        <v>242.1</v>
      </c>
    </row>
    <row r="315" spans="1:5" ht="12.75" customHeight="1">
      <c r="A315" s="2"/>
      <c r="B315" s="32">
        <v>40892</v>
      </c>
      <c r="C315" s="2" t="s">
        <v>686</v>
      </c>
      <c r="D315" s="2" t="s">
        <v>2016</v>
      </c>
      <c r="E315" s="30">
        <v>50</v>
      </c>
    </row>
    <row r="316" spans="1:5" ht="12.75" customHeight="1">
      <c r="A316" s="3"/>
      <c r="B316" s="33">
        <v>40886</v>
      </c>
      <c r="C316" s="3" t="s">
        <v>686</v>
      </c>
      <c r="D316" s="3" t="s">
        <v>1728</v>
      </c>
      <c r="E316" s="31">
        <v>150</v>
      </c>
    </row>
    <row r="317" spans="1:5" ht="12.75" customHeight="1">
      <c r="A317" s="2"/>
      <c r="B317" s="32">
        <v>40886</v>
      </c>
      <c r="C317" s="2" t="s">
        <v>686</v>
      </c>
      <c r="D317" s="2" t="s">
        <v>605</v>
      </c>
      <c r="E317" s="30">
        <v>40</v>
      </c>
    </row>
    <row r="318" spans="1:5" ht="12.75" customHeight="1">
      <c r="A318" s="3"/>
      <c r="B318" s="33">
        <v>40884</v>
      </c>
      <c r="C318" s="3" t="s">
        <v>686</v>
      </c>
      <c r="D318" s="3" t="s">
        <v>1718</v>
      </c>
      <c r="E318" s="31">
        <v>200</v>
      </c>
    </row>
    <row r="319" spans="1:5" ht="12.75" customHeight="1">
      <c r="A319" s="2"/>
      <c r="B319" s="32">
        <v>40879</v>
      </c>
      <c r="C319" s="2" t="s">
        <v>686</v>
      </c>
      <c r="D319" s="2" t="s">
        <v>1959</v>
      </c>
      <c r="E319" s="30">
        <v>7</v>
      </c>
    </row>
    <row r="320" spans="1:5" ht="12.75" customHeight="1">
      <c r="A320" s="3"/>
      <c r="B320" s="33">
        <v>40876</v>
      </c>
      <c r="C320" s="3" t="s">
        <v>686</v>
      </c>
      <c r="D320" s="3" t="s">
        <v>1960</v>
      </c>
      <c r="E320" s="31">
        <v>27</v>
      </c>
    </row>
    <row r="321" spans="1:5" ht="12.75" customHeight="1">
      <c r="A321" s="2"/>
      <c r="B321" s="32">
        <v>40876</v>
      </c>
      <c r="C321" s="2" t="s">
        <v>686</v>
      </c>
      <c r="D321" s="2" t="s">
        <v>305</v>
      </c>
      <c r="E321" s="30">
        <v>1170</v>
      </c>
    </row>
    <row r="322" spans="1:5" ht="12.75" customHeight="1">
      <c r="A322" s="3"/>
      <c r="B322" s="33">
        <v>40875</v>
      </c>
      <c r="C322" s="3" t="s">
        <v>686</v>
      </c>
      <c r="D322" s="3" t="s">
        <v>583</v>
      </c>
      <c r="E322" s="31">
        <v>130</v>
      </c>
    </row>
    <row r="323" spans="1:5" ht="12.75" customHeight="1">
      <c r="A323" s="2"/>
      <c r="B323" s="32">
        <v>40872</v>
      </c>
      <c r="C323" s="2" t="s">
        <v>686</v>
      </c>
      <c r="D323" s="2" t="s">
        <v>1923</v>
      </c>
      <c r="E323" s="30">
        <v>950</v>
      </c>
    </row>
    <row r="324" spans="1:5" ht="12.75" customHeight="1">
      <c r="A324" s="3"/>
      <c r="B324" s="33">
        <v>40872</v>
      </c>
      <c r="C324" s="3" t="s">
        <v>686</v>
      </c>
      <c r="D324" s="3" t="s">
        <v>1961</v>
      </c>
      <c r="E324" s="31">
        <v>320</v>
      </c>
    </row>
    <row r="325" spans="1:5" ht="12.75" customHeight="1">
      <c r="A325" s="2"/>
      <c r="B325" s="32">
        <v>40871</v>
      </c>
      <c r="C325" s="2" t="s">
        <v>686</v>
      </c>
      <c r="D325" s="2" t="s">
        <v>1962</v>
      </c>
      <c r="E325" s="30">
        <v>10</v>
      </c>
    </row>
    <row r="326" spans="1:5" ht="12.75" customHeight="1">
      <c r="A326" s="3"/>
      <c r="B326" s="33">
        <v>40861</v>
      </c>
      <c r="C326" s="3" t="s">
        <v>686</v>
      </c>
      <c r="D326" s="3" t="s">
        <v>870</v>
      </c>
      <c r="E326" s="31">
        <v>90</v>
      </c>
    </row>
    <row r="327" spans="1:5" ht="12.75" customHeight="1">
      <c r="A327" s="2"/>
      <c r="B327" s="32">
        <v>40861</v>
      </c>
      <c r="C327" s="2" t="s">
        <v>686</v>
      </c>
      <c r="D327" s="2" t="s">
        <v>857</v>
      </c>
      <c r="E327" s="30">
        <v>15</v>
      </c>
    </row>
    <row r="328" spans="1:5" ht="12.75" customHeight="1">
      <c r="A328" s="3"/>
      <c r="B328" s="33">
        <v>40855</v>
      </c>
      <c r="C328" s="3" t="s">
        <v>686</v>
      </c>
      <c r="D328" s="3" t="s">
        <v>1737</v>
      </c>
      <c r="E328" s="31">
        <v>76.070391</v>
      </c>
    </row>
    <row r="329" spans="1:5" ht="12.75" customHeight="1">
      <c r="A329" s="2"/>
      <c r="B329" s="32">
        <v>40855</v>
      </c>
      <c r="C329" s="2" t="s">
        <v>686</v>
      </c>
      <c r="D329" s="2" t="s">
        <v>1736</v>
      </c>
      <c r="E329" s="30">
        <v>64.038788</v>
      </c>
    </row>
    <row r="330" spans="1:5" ht="12.75" customHeight="1">
      <c r="A330" s="3"/>
      <c r="B330" s="33">
        <v>40855</v>
      </c>
      <c r="C330" s="3" t="s">
        <v>686</v>
      </c>
      <c r="D330" s="3" t="s">
        <v>1735</v>
      </c>
      <c r="E330" s="31">
        <v>53.40459</v>
      </c>
    </row>
    <row r="331" spans="1:5" ht="12.75" customHeight="1">
      <c r="A331" s="2"/>
      <c r="B331" s="32">
        <v>40855</v>
      </c>
      <c r="C331" s="2" t="s">
        <v>686</v>
      </c>
      <c r="D331" s="2" t="s">
        <v>1734</v>
      </c>
      <c r="E331" s="30">
        <v>73.686035</v>
      </c>
    </row>
    <row r="332" spans="1:5" ht="12.75" customHeight="1">
      <c r="A332" s="3"/>
      <c r="B332" s="33">
        <v>40855</v>
      </c>
      <c r="C332" s="3" t="s">
        <v>686</v>
      </c>
      <c r="D332" s="3" t="s">
        <v>1733</v>
      </c>
      <c r="E332" s="31">
        <v>38.36021</v>
      </c>
    </row>
    <row r="333" spans="1:5" ht="12.75" customHeight="1">
      <c r="A333" s="2"/>
      <c r="B333" s="32">
        <v>40842</v>
      </c>
      <c r="C333" s="2" t="s">
        <v>686</v>
      </c>
      <c r="D333" s="2" t="s">
        <v>1856</v>
      </c>
      <c r="E333" s="30">
        <v>55.000000019999995</v>
      </c>
    </row>
    <row r="334" spans="1:5" ht="12.75" customHeight="1">
      <c r="A334" s="3"/>
      <c r="B334" s="33">
        <v>40827</v>
      </c>
      <c r="C334" s="3" t="s">
        <v>686</v>
      </c>
      <c r="D334" s="3" t="s">
        <v>1963</v>
      </c>
      <c r="E334" s="31">
        <v>37.067550000000004</v>
      </c>
    </row>
    <row r="335" spans="1:5" ht="12.75" customHeight="1">
      <c r="A335" s="2"/>
      <c r="B335" s="32">
        <v>40816</v>
      </c>
      <c r="C335" s="2" t="s">
        <v>686</v>
      </c>
      <c r="D335" s="2" t="s">
        <v>555</v>
      </c>
      <c r="E335" s="30">
        <v>10</v>
      </c>
    </row>
    <row r="336" spans="1:5" ht="12.75" customHeight="1">
      <c r="A336" s="3"/>
      <c r="B336" s="33">
        <v>40806</v>
      </c>
      <c r="C336" s="3" t="s">
        <v>686</v>
      </c>
      <c r="D336" s="3" t="s">
        <v>1893</v>
      </c>
      <c r="E336" s="31">
        <v>500</v>
      </c>
    </row>
    <row r="337" spans="1:5" ht="12.75" customHeight="1">
      <c r="A337" s="2"/>
      <c r="B337" s="32">
        <v>40800</v>
      </c>
      <c r="C337" s="2" t="s">
        <v>686</v>
      </c>
      <c r="D337" s="2" t="s">
        <v>854</v>
      </c>
      <c r="E337" s="30">
        <v>50</v>
      </c>
    </row>
    <row r="338" spans="1:5" ht="12.75" customHeight="1">
      <c r="A338" s="3"/>
      <c r="B338" s="33">
        <v>40792</v>
      </c>
      <c r="C338" s="3" t="s">
        <v>686</v>
      </c>
      <c r="D338" s="3" t="s">
        <v>863</v>
      </c>
      <c r="E338" s="31">
        <v>180</v>
      </c>
    </row>
    <row r="339" spans="1:5" ht="12.75" customHeight="1">
      <c r="A339" s="2"/>
      <c r="B339" s="32">
        <v>40786</v>
      </c>
      <c r="C339" s="2" t="s">
        <v>686</v>
      </c>
      <c r="D339" s="2" t="s">
        <v>1858</v>
      </c>
      <c r="E339" s="30">
        <v>50</v>
      </c>
    </row>
    <row r="340" spans="1:5" ht="12.75" customHeight="1">
      <c r="A340" s="3"/>
      <c r="B340" s="33">
        <v>40774</v>
      </c>
      <c r="C340" s="3" t="s">
        <v>686</v>
      </c>
      <c r="D340" s="3" t="s">
        <v>1833</v>
      </c>
      <c r="E340" s="31">
        <v>400</v>
      </c>
    </row>
    <row r="341" spans="1:5" ht="12.75" customHeight="1">
      <c r="A341" s="2"/>
      <c r="B341" s="32">
        <v>40771</v>
      </c>
      <c r="C341" s="2" t="s">
        <v>686</v>
      </c>
      <c r="D341" s="2" t="s">
        <v>1834</v>
      </c>
      <c r="E341" s="30">
        <v>110</v>
      </c>
    </row>
    <row r="342" spans="1:5" ht="12.75" customHeight="1">
      <c r="A342" s="3"/>
      <c r="B342" s="33">
        <v>40767</v>
      </c>
      <c r="C342" s="3" t="s">
        <v>686</v>
      </c>
      <c r="D342" s="3" t="s">
        <v>1836</v>
      </c>
      <c r="E342" s="31">
        <v>18</v>
      </c>
    </row>
    <row r="343" spans="1:5" ht="12.75" customHeight="1">
      <c r="A343" s="2"/>
      <c r="B343" s="32">
        <v>40767</v>
      </c>
      <c r="C343" s="2" t="s">
        <v>686</v>
      </c>
      <c r="D343" s="2" t="s">
        <v>1839</v>
      </c>
      <c r="E343" s="30">
        <v>70</v>
      </c>
    </row>
    <row r="344" spans="1:5" ht="12.75" customHeight="1">
      <c r="A344" s="3"/>
      <c r="B344" s="33">
        <v>40767</v>
      </c>
      <c r="C344" s="3" t="s">
        <v>686</v>
      </c>
      <c r="D344" s="3" t="s">
        <v>1838</v>
      </c>
      <c r="E344" s="31">
        <v>22</v>
      </c>
    </row>
    <row r="345" spans="1:5" ht="12.75" customHeight="1">
      <c r="A345" s="2"/>
      <c r="B345" s="32">
        <v>40767</v>
      </c>
      <c r="C345" s="2" t="s">
        <v>686</v>
      </c>
      <c r="D345" s="2" t="s">
        <v>1835</v>
      </c>
      <c r="E345" s="30">
        <v>45</v>
      </c>
    </row>
    <row r="346" spans="1:5" ht="12.75" customHeight="1">
      <c r="A346" s="3"/>
      <c r="B346" s="33">
        <v>40767</v>
      </c>
      <c r="C346" s="3" t="s">
        <v>686</v>
      </c>
      <c r="D346" s="3" t="s">
        <v>1837</v>
      </c>
      <c r="E346" s="31">
        <v>45</v>
      </c>
    </row>
    <row r="347" spans="1:5" ht="12.75" customHeight="1">
      <c r="A347" s="2"/>
      <c r="B347" s="32">
        <v>40764</v>
      </c>
      <c r="C347" s="2" t="s">
        <v>686</v>
      </c>
      <c r="D347" s="2" t="s">
        <v>1770</v>
      </c>
      <c r="E347" s="30">
        <v>33</v>
      </c>
    </row>
    <row r="348" spans="1:5" ht="12.75" customHeight="1">
      <c r="A348" s="3"/>
      <c r="B348" s="33">
        <v>40764</v>
      </c>
      <c r="C348" s="3" t="s">
        <v>686</v>
      </c>
      <c r="D348" s="3" t="s">
        <v>861</v>
      </c>
      <c r="E348" s="31">
        <v>325</v>
      </c>
    </row>
    <row r="349" spans="1:5" ht="12.75" customHeight="1">
      <c r="A349" s="2"/>
      <c r="B349" s="32">
        <v>40760</v>
      </c>
      <c r="C349" s="2" t="s">
        <v>686</v>
      </c>
      <c r="D349" s="2" t="s">
        <v>1840</v>
      </c>
      <c r="E349" s="30">
        <v>1000</v>
      </c>
    </row>
    <row r="350" spans="1:5" ht="12.75" customHeight="1">
      <c r="A350" s="3"/>
      <c r="B350" s="33">
        <v>40746</v>
      </c>
      <c r="C350" s="3" t="s">
        <v>686</v>
      </c>
      <c r="D350" s="3" t="s">
        <v>1795</v>
      </c>
      <c r="E350" s="31">
        <v>148</v>
      </c>
    </row>
    <row r="351" spans="1:5" ht="12.75" customHeight="1">
      <c r="A351" s="2"/>
      <c r="B351" s="32">
        <v>40742</v>
      </c>
      <c r="C351" s="2" t="s">
        <v>686</v>
      </c>
      <c r="D351" s="2" t="s">
        <v>1796</v>
      </c>
      <c r="E351" s="30">
        <v>415</v>
      </c>
    </row>
    <row r="352" spans="1:5" ht="12.75" customHeight="1">
      <c r="A352" s="3"/>
      <c r="B352" s="33">
        <v>40739</v>
      </c>
      <c r="C352" s="3" t="s">
        <v>686</v>
      </c>
      <c r="D352" s="3" t="s">
        <v>845</v>
      </c>
      <c r="E352" s="31">
        <v>170</v>
      </c>
    </row>
    <row r="353" spans="1:5" ht="12.75" customHeight="1">
      <c r="A353" s="2"/>
      <c r="B353" s="32">
        <v>40735</v>
      </c>
      <c r="C353" s="2" t="s">
        <v>686</v>
      </c>
      <c r="D353" s="2" t="s">
        <v>1797</v>
      </c>
      <c r="E353" s="30">
        <v>300</v>
      </c>
    </row>
    <row r="354" spans="1:5" ht="12.75" customHeight="1">
      <c r="A354" s="3"/>
      <c r="B354" s="33">
        <v>40730</v>
      </c>
      <c r="C354" s="3" t="s">
        <v>686</v>
      </c>
      <c r="D354" s="3" t="s">
        <v>1798</v>
      </c>
      <c r="E354" s="31">
        <v>130</v>
      </c>
    </row>
    <row r="355" spans="1:5" ht="12.75" customHeight="1">
      <c r="A355" s="2"/>
      <c r="B355" s="32">
        <v>40729</v>
      </c>
      <c r="C355" s="2" t="s">
        <v>686</v>
      </c>
      <c r="D355" s="2" t="s">
        <v>878</v>
      </c>
      <c r="E355" s="30">
        <v>250</v>
      </c>
    </row>
    <row r="356" spans="1:5" ht="12.75" customHeight="1">
      <c r="A356" s="3"/>
      <c r="B356" s="33">
        <v>40724</v>
      </c>
      <c r="C356" s="3" t="s">
        <v>686</v>
      </c>
      <c r="D356" s="3" t="s">
        <v>1799</v>
      </c>
      <c r="E356" s="31">
        <v>230</v>
      </c>
    </row>
    <row r="357" spans="1:5" ht="12.75" customHeight="1">
      <c r="A357" s="2"/>
      <c r="B357" s="32">
        <v>40714</v>
      </c>
      <c r="C357" s="2" t="s">
        <v>686</v>
      </c>
      <c r="D357" s="2" t="s">
        <v>1774</v>
      </c>
      <c r="E357" s="30">
        <v>193.68</v>
      </c>
    </row>
    <row r="358" spans="1:5" ht="12.75" customHeight="1">
      <c r="A358" s="3"/>
      <c r="B358" s="33">
        <v>40714</v>
      </c>
      <c r="C358" s="3" t="s">
        <v>686</v>
      </c>
      <c r="D358" s="3" t="s">
        <v>1774</v>
      </c>
      <c r="E358" s="31">
        <v>48.42</v>
      </c>
    </row>
    <row r="359" spans="1:5" ht="12.75" customHeight="1">
      <c r="A359" s="2"/>
      <c r="B359" s="32">
        <v>40714</v>
      </c>
      <c r="C359" s="2" t="s">
        <v>686</v>
      </c>
      <c r="D359" s="2" t="s">
        <v>1774</v>
      </c>
      <c r="E359" s="30">
        <v>242.1</v>
      </c>
    </row>
    <row r="360" spans="1:5" ht="12.75" customHeight="1">
      <c r="A360" s="3"/>
      <c r="B360" s="33">
        <v>40701</v>
      </c>
      <c r="C360" s="3" t="s">
        <v>686</v>
      </c>
      <c r="D360" s="3" t="s">
        <v>853</v>
      </c>
      <c r="E360" s="31">
        <v>170</v>
      </c>
    </row>
    <row r="361" spans="1:5" ht="12.75" customHeight="1">
      <c r="A361" s="2"/>
      <c r="B361" s="32">
        <v>40695</v>
      </c>
      <c r="C361" s="2" t="s">
        <v>686</v>
      </c>
      <c r="D361" s="2" t="s">
        <v>1775</v>
      </c>
      <c r="E361" s="30">
        <v>75</v>
      </c>
    </row>
    <row r="362" spans="1:5" ht="12.75" customHeight="1">
      <c r="A362" s="3"/>
      <c r="B362" s="33">
        <v>40681</v>
      </c>
      <c r="C362" s="3" t="s">
        <v>686</v>
      </c>
      <c r="D362" s="3" t="s">
        <v>1732</v>
      </c>
      <c r="E362" s="31">
        <v>91.5</v>
      </c>
    </row>
    <row r="363" spans="1:5" ht="12.75" customHeight="1">
      <c r="A363" s="2"/>
      <c r="B363" s="32">
        <v>40681</v>
      </c>
      <c r="C363" s="2" t="s">
        <v>686</v>
      </c>
      <c r="D363" s="2" t="s">
        <v>1731</v>
      </c>
      <c r="E363" s="30">
        <v>180</v>
      </c>
    </row>
    <row r="364" spans="1:5" ht="12.75" customHeight="1">
      <c r="A364" s="3"/>
      <c r="B364" s="33">
        <v>40681</v>
      </c>
      <c r="C364" s="3" t="s">
        <v>686</v>
      </c>
      <c r="D364" s="3" t="s">
        <v>1730</v>
      </c>
      <c r="E364" s="31">
        <v>60.5</v>
      </c>
    </row>
    <row r="365" spans="1:5" ht="12.75" customHeight="1">
      <c r="A365" s="2"/>
      <c r="B365" s="32">
        <v>40681</v>
      </c>
      <c r="C365" s="2" t="s">
        <v>686</v>
      </c>
      <c r="D365" s="2" t="s">
        <v>857</v>
      </c>
      <c r="E365" s="30">
        <v>15</v>
      </c>
    </row>
    <row r="366" spans="1:5" ht="12.75" customHeight="1">
      <c r="A366" s="3"/>
      <c r="B366" s="33">
        <v>40680</v>
      </c>
      <c r="C366" s="3" t="s">
        <v>686</v>
      </c>
      <c r="D366" s="3" t="s">
        <v>636</v>
      </c>
      <c r="E366" s="31">
        <v>70</v>
      </c>
    </row>
    <row r="367" spans="1:5" ht="12.75" customHeight="1">
      <c r="A367" s="2"/>
      <c r="B367" s="32">
        <v>40679</v>
      </c>
      <c r="C367" s="2" t="s">
        <v>686</v>
      </c>
      <c r="D367" s="2" t="s">
        <v>870</v>
      </c>
      <c r="E367" s="30">
        <v>90</v>
      </c>
    </row>
    <row r="368" spans="1:5" ht="12.75" customHeight="1">
      <c r="A368" s="3"/>
      <c r="B368" s="33">
        <v>40668</v>
      </c>
      <c r="C368" s="3" t="s">
        <v>686</v>
      </c>
      <c r="D368" s="3" t="s">
        <v>1737</v>
      </c>
      <c r="E368" s="31">
        <v>80.23776198</v>
      </c>
    </row>
    <row r="369" spans="1:5" ht="12.75" customHeight="1">
      <c r="A369" s="2"/>
      <c r="B369" s="32">
        <v>40668</v>
      </c>
      <c r="C369" s="2" t="s">
        <v>686</v>
      </c>
      <c r="D369" s="2" t="s">
        <v>1736</v>
      </c>
      <c r="E369" s="30">
        <v>61.8139517</v>
      </c>
    </row>
    <row r="370" spans="1:5" ht="12.75" customHeight="1">
      <c r="A370" s="3"/>
      <c r="B370" s="33">
        <v>40668</v>
      </c>
      <c r="C370" s="3" t="s">
        <v>686</v>
      </c>
      <c r="D370" s="3" t="s">
        <v>1735</v>
      </c>
      <c r="E370" s="31">
        <v>51.21994731</v>
      </c>
    </row>
    <row r="371" spans="1:5" ht="12.75" customHeight="1">
      <c r="A371" s="2"/>
      <c r="B371" s="32">
        <v>40668</v>
      </c>
      <c r="C371" s="2" t="s">
        <v>686</v>
      </c>
      <c r="D371" s="2" t="s">
        <v>1734</v>
      </c>
      <c r="E371" s="30">
        <v>70.32786362</v>
      </c>
    </row>
    <row r="372" spans="1:5" ht="12.75" customHeight="1">
      <c r="A372" s="3"/>
      <c r="B372" s="33">
        <v>40668</v>
      </c>
      <c r="C372" s="3" t="s">
        <v>686</v>
      </c>
      <c r="D372" s="3" t="s">
        <v>1733</v>
      </c>
      <c r="E372" s="31">
        <v>36.40047538</v>
      </c>
    </row>
    <row r="373" spans="1:5" ht="12.75" customHeight="1">
      <c r="A373" s="2"/>
      <c r="B373" s="32">
        <v>40661</v>
      </c>
      <c r="C373" s="2" t="s">
        <v>686</v>
      </c>
      <c r="D373" s="2" t="s">
        <v>1739</v>
      </c>
      <c r="E373" s="30">
        <v>55</v>
      </c>
    </row>
    <row r="374" spans="1:5" ht="12.75" customHeight="1">
      <c r="A374" s="3"/>
      <c r="B374" s="33">
        <v>40661</v>
      </c>
      <c r="C374" s="3" t="s">
        <v>686</v>
      </c>
      <c r="D374" s="3" t="s">
        <v>1738</v>
      </c>
      <c r="E374" s="31">
        <v>65</v>
      </c>
    </row>
    <row r="375" spans="1:5" ht="12.75" customHeight="1">
      <c r="A375" s="2"/>
      <c r="B375" s="32">
        <v>40660</v>
      </c>
      <c r="C375" s="2" t="s">
        <v>686</v>
      </c>
      <c r="D375" s="2" t="s">
        <v>1740</v>
      </c>
      <c r="E375" s="30">
        <v>70</v>
      </c>
    </row>
    <row r="376" spans="1:5" ht="12.75" customHeight="1">
      <c r="A376" s="3"/>
      <c r="B376" s="33">
        <v>40646</v>
      </c>
      <c r="C376" s="3" t="s">
        <v>686</v>
      </c>
      <c r="D376" s="3" t="s">
        <v>1708</v>
      </c>
      <c r="E376" s="31">
        <v>500</v>
      </c>
    </row>
    <row r="377" spans="1:5" ht="12.75" customHeight="1">
      <c r="A377" s="2"/>
      <c r="B377" s="32">
        <v>40646</v>
      </c>
      <c r="C377" s="2" t="s">
        <v>686</v>
      </c>
      <c r="D377" s="2" t="s">
        <v>1707</v>
      </c>
      <c r="E377" s="30">
        <v>300</v>
      </c>
    </row>
    <row r="378" spans="1:5" ht="12.75" customHeight="1">
      <c r="A378" s="3"/>
      <c r="B378" s="33">
        <v>40632</v>
      </c>
      <c r="C378" s="3" t="s">
        <v>686</v>
      </c>
      <c r="D378" s="3" t="s">
        <v>110</v>
      </c>
      <c r="E378" s="31">
        <v>700</v>
      </c>
    </row>
    <row r="379" spans="1:5" ht="12.75" customHeight="1">
      <c r="A379" s="2"/>
      <c r="B379" s="32">
        <v>40632</v>
      </c>
      <c r="C379" s="2" t="s">
        <v>686</v>
      </c>
      <c r="D379" s="2" t="s">
        <v>110</v>
      </c>
      <c r="E379" s="30">
        <v>650</v>
      </c>
    </row>
    <row r="380" spans="1:5" ht="12.75" customHeight="1">
      <c r="A380" s="3"/>
      <c r="B380" s="33">
        <v>40632</v>
      </c>
      <c r="C380" s="3" t="s">
        <v>686</v>
      </c>
      <c r="D380" s="3" t="s">
        <v>110</v>
      </c>
      <c r="E380" s="31">
        <v>650</v>
      </c>
    </row>
    <row r="381" spans="1:5" ht="12.75" customHeight="1">
      <c r="A381" s="2"/>
      <c r="B381" s="32">
        <v>40631</v>
      </c>
      <c r="C381" s="2" t="s">
        <v>686</v>
      </c>
      <c r="D381" s="2" t="s">
        <v>1706</v>
      </c>
      <c r="E381" s="30">
        <v>30</v>
      </c>
    </row>
    <row r="382" spans="1:5" ht="12.75" customHeight="1">
      <c r="A382" s="3"/>
      <c r="B382" s="33">
        <v>40620</v>
      </c>
      <c r="C382" s="3" t="s">
        <v>686</v>
      </c>
      <c r="D382" s="3" t="s">
        <v>33</v>
      </c>
      <c r="E382" s="31">
        <v>150</v>
      </c>
    </row>
    <row r="383" spans="1:5" ht="12.75" customHeight="1">
      <c r="A383" s="2"/>
      <c r="B383" s="32">
        <v>40613</v>
      </c>
      <c r="C383" s="2" t="s">
        <v>686</v>
      </c>
      <c r="D383" s="2" t="s">
        <v>863</v>
      </c>
      <c r="E383" s="30">
        <v>170</v>
      </c>
    </row>
    <row r="384" spans="1:5" ht="12.75" customHeight="1">
      <c r="A384" s="3"/>
      <c r="B384" s="33">
        <v>40597</v>
      </c>
      <c r="C384" s="3" t="s">
        <v>686</v>
      </c>
      <c r="D384" s="3" t="s">
        <v>1857</v>
      </c>
      <c r="E384" s="31">
        <v>15</v>
      </c>
    </row>
    <row r="385" spans="1:5" ht="12.75" customHeight="1">
      <c r="A385" s="2"/>
      <c r="B385" s="32">
        <v>40592</v>
      </c>
      <c r="C385" s="2" t="s">
        <v>686</v>
      </c>
      <c r="D385" s="2" t="s">
        <v>1642</v>
      </c>
      <c r="E385" s="30">
        <v>34</v>
      </c>
    </row>
    <row r="386" spans="1:5" ht="12.75" customHeight="1">
      <c r="A386" s="3"/>
      <c r="B386" s="33">
        <v>40592</v>
      </c>
      <c r="C386" s="3" t="s">
        <v>686</v>
      </c>
      <c r="D386" s="3" t="s">
        <v>1643</v>
      </c>
      <c r="E386" s="31">
        <v>26</v>
      </c>
    </row>
    <row r="387" spans="1:5" ht="12.75" customHeight="1">
      <c r="A387" s="2"/>
      <c r="B387" s="32">
        <v>40592</v>
      </c>
      <c r="C387" s="2" t="s">
        <v>686</v>
      </c>
      <c r="D387" s="2" t="s">
        <v>1644</v>
      </c>
      <c r="E387" s="30">
        <v>53</v>
      </c>
    </row>
    <row r="388" spans="1:5" ht="12.75" customHeight="1">
      <c r="A388" s="3"/>
      <c r="B388" s="33">
        <v>40590</v>
      </c>
      <c r="C388" s="3" t="s">
        <v>686</v>
      </c>
      <c r="D388" s="3" t="s">
        <v>710</v>
      </c>
      <c r="E388" s="31">
        <v>150</v>
      </c>
    </row>
    <row r="389" spans="1:5" ht="12.75" customHeight="1">
      <c r="A389" s="2"/>
      <c r="B389" s="32">
        <v>40589</v>
      </c>
      <c r="C389" s="2" t="s">
        <v>686</v>
      </c>
      <c r="D389" s="2" t="s">
        <v>610</v>
      </c>
      <c r="E389" s="30">
        <v>1500</v>
      </c>
    </row>
    <row r="390" spans="1:5" ht="12.75" customHeight="1">
      <c r="A390" s="3"/>
      <c r="B390" s="33">
        <v>40578</v>
      </c>
      <c r="C390" s="3" t="s">
        <v>686</v>
      </c>
      <c r="D390" s="3" t="s">
        <v>1641</v>
      </c>
      <c r="E390" s="31">
        <v>430</v>
      </c>
    </row>
    <row r="391" spans="1:5" ht="12.75" customHeight="1">
      <c r="A391" s="2"/>
      <c r="B391" s="32">
        <v>40577</v>
      </c>
      <c r="C391" s="2" t="s">
        <v>686</v>
      </c>
      <c r="D391" s="2" t="s">
        <v>901</v>
      </c>
      <c r="E391" s="30">
        <v>40</v>
      </c>
    </row>
    <row r="392" spans="1:5" ht="12.75" customHeight="1">
      <c r="A392" s="3"/>
      <c r="B392" s="33">
        <v>40577</v>
      </c>
      <c r="C392" s="3" t="s">
        <v>686</v>
      </c>
      <c r="D392" s="3" t="s">
        <v>864</v>
      </c>
      <c r="E392" s="31">
        <v>71</v>
      </c>
    </row>
    <row r="393" spans="1:5" ht="12.75" customHeight="1">
      <c r="A393" s="2"/>
      <c r="B393" s="32">
        <v>40574</v>
      </c>
      <c r="C393" s="2" t="s">
        <v>686</v>
      </c>
      <c r="D393" s="2" t="s">
        <v>827</v>
      </c>
      <c r="E393" s="30">
        <v>150</v>
      </c>
    </row>
    <row r="394" spans="1:5" ht="12.75" customHeight="1">
      <c r="A394" s="3"/>
      <c r="B394" s="33">
        <v>40571</v>
      </c>
      <c r="C394" s="3" t="s">
        <v>686</v>
      </c>
      <c r="D394" s="3" t="s">
        <v>1633</v>
      </c>
      <c r="E394" s="31">
        <v>140</v>
      </c>
    </row>
    <row r="395" spans="1:5" ht="12.75" customHeight="1">
      <c r="A395" s="2"/>
      <c r="B395" s="32">
        <v>40569</v>
      </c>
      <c r="C395" s="2" t="s">
        <v>686</v>
      </c>
      <c r="D395" s="2" t="s">
        <v>1640</v>
      </c>
      <c r="E395" s="30">
        <v>130</v>
      </c>
    </row>
    <row r="396" spans="1:5" ht="12.75" customHeight="1">
      <c r="A396" s="3"/>
      <c r="B396" s="33">
        <v>40562</v>
      </c>
      <c r="C396" s="3" t="s">
        <v>686</v>
      </c>
      <c r="D396" s="3" t="s">
        <v>845</v>
      </c>
      <c r="E396" s="31">
        <v>150</v>
      </c>
    </row>
    <row r="397" spans="1:5" ht="12.75" customHeight="1">
      <c r="A397" s="2"/>
      <c r="B397" s="32">
        <v>40561</v>
      </c>
      <c r="C397" s="2" t="s">
        <v>686</v>
      </c>
      <c r="D397" s="2" t="s">
        <v>846</v>
      </c>
      <c r="E397" s="30">
        <v>103</v>
      </c>
    </row>
    <row r="398" spans="1:5" ht="12.75" customHeight="1">
      <c r="A398" s="3"/>
      <c r="B398" s="33">
        <v>40561</v>
      </c>
      <c r="C398" s="3" t="s">
        <v>686</v>
      </c>
      <c r="D398" s="3" t="s">
        <v>847</v>
      </c>
      <c r="E398" s="31">
        <v>99</v>
      </c>
    </row>
    <row r="399" spans="1:5" ht="12.75" customHeight="1">
      <c r="A399" s="2"/>
      <c r="B399" s="32">
        <v>40560</v>
      </c>
      <c r="C399" s="2" t="s">
        <v>686</v>
      </c>
      <c r="D399" s="2" t="s">
        <v>848</v>
      </c>
      <c r="E399" s="30">
        <v>200</v>
      </c>
    </row>
    <row r="400" spans="1:5" ht="12.75" customHeight="1">
      <c r="A400" s="3"/>
      <c r="B400" s="33">
        <v>40553</v>
      </c>
      <c r="C400" s="3" t="s">
        <v>686</v>
      </c>
      <c r="D400" s="3" t="s">
        <v>1639</v>
      </c>
      <c r="E400" s="31">
        <v>30</v>
      </c>
    </row>
    <row r="401" spans="1:5" ht="12.75">
      <c r="A401" s="35"/>
      <c r="B401" s="35"/>
      <c r="C401" s="35"/>
      <c r="D401" s="35" t="s">
        <v>9</v>
      </c>
      <c r="E401" s="34">
        <f>SUM(E301:E400)</f>
        <v>19549.02756401</v>
      </c>
    </row>
    <row r="402" spans="1:6" ht="12.75">
      <c r="A402" s="98"/>
      <c r="B402" s="99"/>
      <c r="C402" s="98"/>
      <c r="D402" s="98"/>
      <c r="E402" s="97"/>
      <c r="F402" s="92"/>
    </row>
    <row r="403" spans="1:255" ht="24.75">
      <c r="A403" s="96" t="s">
        <v>684</v>
      </c>
      <c r="B403" s="95"/>
      <c r="C403" s="95"/>
      <c r="D403" s="94"/>
      <c r="E403" s="94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93"/>
      <c r="BI403" s="93"/>
      <c r="BJ403" s="93"/>
      <c r="BK403" s="93"/>
      <c r="BL403" s="93"/>
      <c r="BM403" s="93"/>
      <c r="BN403" s="93"/>
      <c r="BO403" s="93"/>
      <c r="BP403" s="93"/>
      <c r="BQ403" s="93"/>
      <c r="BR403" s="93"/>
      <c r="BS403" s="93"/>
      <c r="BT403" s="93"/>
      <c r="BU403" s="93"/>
      <c r="BV403" s="93"/>
      <c r="BW403" s="93"/>
      <c r="BX403" s="93"/>
      <c r="BY403" s="93"/>
      <c r="BZ403" s="93"/>
      <c r="CA403" s="93"/>
      <c r="CB403" s="93"/>
      <c r="CC403" s="93"/>
      <c r="CD403" s="93"/>
      <c r="CE403" s="93"/>
      <c r="CF403" s="93"/>
      <c r="CG403" s="93"/>
      <c r="CH403" s="93"/>
      <c r="CI403" s="93"/>
      <c r="CJ403" s="93"/>
      <c r="CK403" s="93"/>
      <c r="CL403" s="93"/>
      <c r="CM403" s="93"/>
      <c r="CN403" s="93"/>
      <c r="CO403" s="93"/>
      <c r="CP403" s="93"/>
      <c r="CQ403" s="93"/>
      <c r="CR403" s="93"/>
      <c r="CS403" s="93"/>
      <c r="CT403" s="93"/>
      <c r="CU403" s="93"/>
      <c r="CV403" s="93"/>
      <c r="CW403" s="93"/>
      <c r="CX403" s="93"/>
      <c r="CY403" s="93"/>
      <c r="CZ403" s="93"/>
      <c r="DA403" s="93"/>
      <c r="DB403" s="93"/>
      <c r="DC403" s="93"/>
      <c r="DD403" s="93"/>
      <c r="DE403" s="93"/>
      <c r="DF403" s="93"/>
      <c r="DG403" s="93"/>
      <c r="DH403" s="93"/>
      <c r="DI403" s="93"/>
      <c r="DJ403" s="93"/>
      <c r="DK403" s="93"/>
      <c r="DL403" s="93"/>
      <c r="DM403" s="93"/>
      <c r="DN403" s="93"/>
      <c r="DO403" s="93"/>
      <c r="DP403" s="93"/>
      <c r="DQ403" s="93"/>
      <c r="DR403" s="93"/>
      <c r="DS403" s="93"/>
      <c r="DT403" s="93"/>
      <c r="DU403" s="93"/>
      <c r="DV403" s="93"/>
      <c r="DW403" s="93"/>
      <c r="DX403" s="93"/>
      <c r="DY403" s="93"/>
      <c r="DZ403" s="93"/>
      <c r="EA403" s="93"/>
      <c r="EB403" s="93"/>
      <c r="EC403" s="93"/>
      <c r="ED403" s="93"/>
      <c r="EE403" s="93"/>
      <c r="EF403" s="93"/>
      <c r="EG403" s="93"/>
      <c r="EH403" s="93"/>
      <c r="EI403" s="93"/>
      <c r="EJ403" s="93"/>
      <c r="EK403" s="93"/>
      <c r="EL403" s="93"/>
      <c r="EM403" s="93"/>
      <c r="EN403" s="93"/>
      <c r="EO403" s="93"/>
      <c r="EP403" s="93"/>
      <c r="EQ403" s="93"/>
      <c r="ER403" s="93"/>
      <c r="ES403" s="93"/>
      <c r="ET403" s="93"/>
      <c r="EU403" s="93"/>
      <c r="EV403" s="93"/>
      <c r="EW403" s="93"/>
      <c r="EX403" s="93"/>
      <c r="EY403" s="93"/>
      <c r="EZ403" s="93"/>
      <c r="FA403" s="93"/>
      <c r="FB403" s="93"/>
      <c r="FC403" s="93"/>
      <c r="FD403" s="93"/>
      <c r="FE403" s="93"/>
      <c r="FF403" s="93"/>
      <c r="FG403" s="93"/>
      <c r="FH403" s="93"/>
      <c r="FI403" s="93"/>
      <c r="FJ403" s="93"/>
      <c r="FK403" s="93"/>
      <c r="FL403" s="93"/>
      <c r="FM403" s="93"/>
      <c r="FN403" s="93"/>
      <c r="FO403" s="93"/>
      <c r="FP403" s="93"/>
      <c r="FQ403" s="93"/>
      <c r="FR403" s="93"/>
      <c r="FS403" s="93"/>
      <c r="FT403" s="93"/>
      <c r="FU403" s="93"/>
      <c r="FV403" s="93"/>
      <c r="FW403" s="93"/>
      <c r="FX403" s="93"/>
      <c r="FY403" s="93"/>
      <c r="FZ403" s="93"/>
      <c r="GA403" s="93"/>
      <c r="GB403" s="93"/>
      <c r="GC403" s="93"/>
      <c r="GD403" s="93"/>
      <c r="GE403" s="93"/>
      <c r="GF403" s="93"/>
      <c r="GG403" s="93"/>
      <c r="GH403" s="93"/>
      <c r="GI403" s="93"/>
      <c r="GJ403" s="93"/>
      <c r="GK403" s="93"/>
      <c r="GL403" s="93"/>
      <c r="GM403" s="93"/>
      <c r="GN403" s="93"/>
      <c r="GO403" s="93"/>
      <c r="GP403" s="93"/>
      <c r="GQ403" s="93"/>
      <c r="GR403" s="93"/>
      <c r="GS403" s="93"/>
      <c r="GT403" s="93"/>
      <c r="GU403" s="93"/>
      <c r="GV403" s="93"/>
      <c r="GW403" s="93"/>
      <c r="GX403" s="93"/>
      <c r="GY403" s="93"/>
      <c r="GZ403" s="93"/>
      <c r="HA403" s="93"/>
      <c r="HB403" s="93"/>
      <c r="HC403" s="93"/>
      <c r="HD403" s="93"/>
      <c r="HE403" s="93"/>
      <c r="HF403" s="93"/>
      <c r="HG403" s="93"/>
      <c r="HH403" s="93"/>
      <c r="HI403" s="93"/>
      <c r="HJ403" s="93"/>
      <c r="HK403" s="93"/>
      <c r="HL403" s="93"/>
      <c r="HM403" s="93"/>
      <c r="HN403" s="93"/>
      <c r="HO403" s="93"/>
      <c r="HP403" s="93"/>
      <c r="HQ403" s="93"/>
      <c r="HR403" s="93"/>
      <c r="HS403" s="93"/>
      <c r="HT403" s="93"/>
      <c r="HU403" s="93"/>
      <c r="HV403" s="93"/>
      <c r="HW403" s="93"/>
      <c r="HX403" s="93"/>
      <c r="HY403" s="93"/>
      <c r="HZ403" s="93"/>
      <c r="IA403" s="93"/>
      <c r="IB403" s="93"/>
      <c r="IC403" s="93"/>
      <c r="ID403" s="93"/>
      <c r="IE403" s="93"/>
      <c r="IF403" s="93"/>
      <c r="IG403" s="93"/>
      <c r="IH403" s="93"/>
      <c r="II403" s="93"/>
      <c r="IJ403" s="93"/>
      <c r="IK403" s="93"/>
      <c r="IL403" s="93"/>
      <c r="IM403" s="93"/>
      <c r="IN403" s="93"/>
      <c r="IO403" s="93"/>
      <c r="IP403" s="93"/>
      <c r="IQ403" s="93"/>
      <c r="IR403" s="93"/>
      <c r="IS403" s="93"/>
      <c r="IT403" s="93"/>
      <c r="IU403" s="93"/>
    </row>
    <row r="404" spans="1:5" ht="36" customHeight="1">
      <c r="A404" s="1" t="s">
        <v>550</v>
      </c>
      <c r="B404" s="28" t="s">
        <v>551</v>
      </c>
      <c r="C404" s="28" t="s">
        <v>6</v>
      </c>
      <c r="D404" s="28" t="s">
        <v>7</v>
      </c>
      <c r="E404" s="28" t="s">
        <v>844</v>
      </c>
    </row>
    <row r="405" spans="1:5" ht="12.75" customHeight="1">
      <c r="A405" s="2"/>
      <c r="B405" s="32">
        <v>40541</v>
      </c>
      <c r="C405" s="2" t="s">
        <v>686</v>
      </c>
      <c r="D405" s="2" t="s">
        <v>503</v>
      </c>
      <c r="E405" s="30">
        <v>200</v>
      </c>
    </row>
    <row r="406" spans="1:5" ht="12.75" customHeight="1">
      <c r="A406" s="3"/>
      <c r="B406" s="33">
        <v>40539</v>
      </c>
      <c r="C406" s="3" t="s">
        <v>686</v>
      </c>
      <c r="D406" s="3" t="s">
        <v>849</v>
      </c>
      <c r="E406" s="31">
        <v>1630</v>
      </c>
    </row>
    <row r="407" spans="1:5" ht="12.75" customHeight="1">
      <c r="A407" s="2"/>
      <c r="B407" s="32">
        <v>40535</v>
      </c>
      <c r="C407" s="2" t="s">
        <v>686</v>
      </c>
      <c r="D407" s="2" t="s">
        <v>850</v>
      </c>
      <c r="E407" s="30">
        <v>225</v>
      </c>
    </row>
    <row r="408" spans="1:5" ht="12.75" customHeight="1">
      <c r="A408" s="3"/>
      <c r="B408" s="33">
        <v>40535</v>
      </c>
      <c r="C408" s="3" t="s">
        <v>686</v>
      </c>
      <c r="D408" s="3" t="s">
        <v>850</v>
      </c>
      <c r="E408" s="31">
        <v>45</v>
      </c>
    </row>
    <row r="409" spans="1:5" ht="12.75" customHeight="1">
      <c r="A409" s="2"/>
      <c r="B409" s="32">
        <v>40535</v>
      </c>
      <c r="C409" s="2" t="s">
        <v>686</v>
      </c>
      <c r="D409" s="2" t="s">
        <v>850</v>
      </c>
      <c r="E409" s="30">
        <v>180</v>
      </c>
    </row>
    <row r="410" spans="1:5" ht="12.75" customHeight="1">
      <c r="A410" s="3"/>
      <c r="B410" s="33">
        <v>40535</v>
      </c>
      <c r="C410" s="3" t="s">
        <v>686</v>
      </c>
      <c r="D410" s="3" t="s">
        <v>691</v>
      </c>
      <c r="E410" s="31">
        <v>350</v>
      </c>
    </row>
    <row r="411" spans="1:5" ht="12.75" customHeight="1">
      <c r="A411" s="2"/>
      <c r="B411" s="32">
        <v>40532</v>
      </c>
      <c r="C411" s="2" t="s">
        <v>686</v>
      </c>
      <c r="D411" s="2" t="s">
        <v>851</v>
      </c>
      <c r="E411" s="30">
        <v>55</v>
      </c>
    </row>
    <row r="412" spans="1:5" ht="12.75" customHeight="1">
      <c r="A412" s="3"/>
      <c r="B412" s="33">
        <v>40522</v>
      </c>
      <c r="C412" s="3" t="s">
        <v>686</v>
      </c>
      <c r="D412" s="3" t="s">
        <v>852</v>
      </c>
      <c r="E412" s="31">
        <v>300</v>
      </c>
    </row>
    <row r="413" spans="1:5" ht="12.75" customHeight="1">
      <c r="A413" s="2"/>
      <c r="B413" s="32">
        <v>40521</v>
      </c>
      <c r="C413" s="2" t="s">
        <v>686</v>
      </c>
      <c r="D413" s="2" t="s">
        <v>853</v>
      </c>
      <c r="E413" s="30">
        <v>170</v>
      </c>
    </row>
    <row r="414" spans="1:5" ht="18" customHeight="1">
      <c r="A414" s="3"/>
      <c r="B414" s="33">
        <v>40520</v>
      </c>
      <c r="C414" s="3" t="s">
        <v>686</v>
      </c>
      <c r="D414" s="3" t="s">
        <v>693</v>
      </c>
      <c r="E414" s="31">
        <v>371</v>
      </c>
    </row>
    <row r="415" spans="1:5" ht="12.75" customHeight="1">
      <c r="A415" s="2"/>
      <c r="B415" s="32">
        <v>40520</v>
      </c>
      <c r="C415" s="2" t="s">
        <v>686</v>
      </c>
      <c r="D415" s="2" t="s">
        <v>854</v>
      </c>
      <c r="E415" s="30">
        <v>300</v>
      </c>
    </row>
    <row r="416" spans="1:5" ht="12.75" customHeight="1">
      <c r="A416" s="3"/>
      <c r="B416" s="33">
        <v>40515</v>
      </c>
      <c r="C416" s="3" t="s">
        <v>686</v>
      </c>
      <c r="D416" s="3" t="s">
        <v>855</v>
      </c>
      <c r="E416" s="31">
        <v>50</v>
      </c>
    </row>
    <row r="417" spans="1:5" ht="20.25" customHeight="1">
      <c r="A417" s="2"/>
      <c r="B417" s="32">
        <v>40511</v>
      </c>
      <c r="C417" s="2" t="s">
        <v>686</v>
      </c>
      <c r="D417" s="2" t="s">
        <v>856</v>
      </c>
      <c r="E417" s="30">
        <v>50</v>
      </c>
    </row>
    <row r="418" spans="1:5" ht="12.75" customHeight="1">
      <c r="A418" s="3"/>
      <c r="B418" s="33">
        <v>40500</v>
      </c>
      <c r="C418" s="3" t="s">
        <v>686</v>
      </c>
      <c r="D418" s="3" t="s">
        <v>857</v>
      </c>
      <c r="E418" s="31">
        <v>15</v>
      </c>
    </row>
    <row r="419" spans="1:5" ht="12.75" customHeight="1">
      <c r="A419" s="2"/>
      <c r="B419" s="32">
        <v>40480</v>
      </c>
      <c r="C419" s="2" t="s">
        <v>686</v>
      </c>
      <c r="D419" s="2" t="s">
        <v>858</v>
      </c>
      <c r="E419" s="30">
        <v>400</v>
      </c>
    </row>
    <row r="420" spans="1:5" ht="12.75" customHeight="1">
      <c r="A420" s="3"/>
      <c r="B420" s="33">
        <v>40457</v>
      </c>
      <c r="C420" s="3" t="s">
        <v>686</v>
      </c>
      <c r="D420" s="3" t="s">
        <v>859</v>
      </c>
      <c r="E420" s="31">
        <v>184</v>
      </c>
    </row>
    <row r="421" spans="1:5" ht="12.75" customHeight="1">
      <c r="A421" s="2"/>
      <c r="B421" s="32">
        <v>40452</v>
      </c>
      <c r="C421" s="2" t="s">
        <v>686</v>
      </c>
      <c r="D421" s="2" t="s">
        <v>860</v>
      </c>
      <c r="E421" s="30">
        <v>35</v>
      </c>
    </row>
    <row r="422" spans="1:5" ht="12.75" customHeight="1">
      <c r="A422" s="3"/>
      <c r="B422" s="33">
        <v>40451</v>
      </c>
      <c r="C422" s="3" t="s">
        <v>686</v>
      </c>
      <c r="D422" s="3" t="s">
        <v>623</v>
      </c>
      <c r="E422" s="31">
        <v>70</v>
      </c>
    </row>
    <row r="423" spans="1:5" ht="12.75" customHeight="1">
      <c r="A423" s="2"/>
      <c r="B423" s="32">
        <v>40451</v>
      </c>
      <c r="C423" s="2" t="s">
        <v>686</v>
      </c>
      <c r="D423" s="2" t="s">
        <v>861</v>
      </c>
      <c r="E423" s="30">
        <v>108</v>
      </c>
    </row>
    <row r="424" spans="1:5" ht="12.75" customHeight="1">
      <c r="A424" s="3"/>
      <c r="B424" s="33">
        <v>40440</v>
      </c>
      <c r="C424" s="3" t="s">
        <v>686</v>
      </c>
      <c r="D424" s="3" t="s">
        <v>862</v>
      </c>
      <c r="E424" s="31">
        <v>141</v>
      </c>
    </row>
    <row r="425" spans="1:5" ht="12.75" customHeight="1">
      <c r="A425" s="2"/>
      <c r="B425" s="32">
        <v>40431</v>
      </c>
      <c r="C425" s="2" t="s">
        <v>686</v>
      </c>
      <c r="D425" s="2" t="s">
        <v>278</v>
      </c>
      <c r="E425" s="30">
        <v>3000</v>
      </c>
    </row>
    <row r="426" spans="1:5" ht="12.75" customHeight="1">
      <c r="A426" s="3"/>
      <c r="B426" s="33">
        <v>40430</v>
      </c>
      <c r="C426" s="3" t="s">
        <v>686</v>
      </c>
      <c r="D426" s="3" t="s">
        <v>863</v>
      </c>
      <c r="E426" s="31">
        <v>230</v>
      </c>
    </row>
    <row r="427" spans="1:5" ht="12.75" customHeight="1">
      <c r="A427" s="2"/>
      <c r="B427" s="32">
        <v>40430</v>
      </c>
      <c r="C427" s="2" t="s">
        <v>686</v>
      </c>
      <c r="D427" s="2" t="s">
        <v>863</v>
      </c>
      <c r="E427" s="30">
        <v>160</v>
      </c>
    </row>
    <row r="428" spans="1:5" ht="12.75" customHeight="1">
      <c r="A428" s="3"/>
      <c r="B428" s="33">
        <v>40424</v>
      </c>
      <c r="C428" s="3" t="s">
        <v>686</v>
      </c>
      <c r="D428" s="3" t="s">
        <v>578</v>
      </c>
      <c r="E428" s="31">
        <v>140</v>
      </c>
    </row>
    <row r="429" spans="1:5" ht="12.75" customHeight="1">
      <c r="A429" s="2"/>
      <c r="B429" s="32">
        <v>40420</v>
      </c>
      <c r="C429" s="2" t="s">
        <v>686</v>
      </c>
      <c r="D429" s="2" t="s">
        <v>622</v>
      </c>
      <c r="E429" s="30">
        <v>600</v>
      </c>
    </row>
    <row r="430" spans="1:5" ht="12.75" customHeight="1">
      <c r="A430" s="3"/>
      <c r="B430" s="33">
        <v>40417</v>
      </c>
      <c r="C430" s="3" t="s">
        <v>686</v>
      </c>
      <c r="D430" s="3" t="s">
        <v>678</v>
      </c>
      <c r="E430" s="31">
        <v>400</v>
      </c>
    </row>
    <row r="431" spans="1:5" ht="12.75" customHeight="1">
      <c r="A431" s="2"/>
      <c r="B431" s="32">
        <v>40403</v>
      </c>
      <c r="C431" s="2" t="s">
        <v>686</v>
      </c>
      <c r="D431" s="2" t="s">
        <v>864</v>
      </c>
      <c r="E431" s="30">
        <v>70</v>
      </c>
    </row>
    <row r="432" spans="1:5" ht="12.75" customHeight="1">
      <c r="A432" s="3"/>
      <c r="B432" s="33">
        <v>40388</v>
      </c>
      <c r="C432" s="3" t="s">
        <v>686</v>
      </c>
      <c r="D432" s="3" t="s">
        <v>865</v>
      </c>
      <c r="E432" s="31">
        <v>264.75</v>
      </c>
    </row>
    <row r="433" spans="1:5" ht="12.75" customHeight="1">
      <c r="A433" s="2"/>
      <c r="B433" s="32">
        <v>40385</v>
      </c>
      <c r="C433" s="2" t="s">
        <v>686</v>
      </c>
      <c r="D433" s="2" t="s">
        <v>845</v>
      </c>
      <c r="E433" s="30">
        <v>100</v>
      </c>
    </row>
    <row r="434" spans="1:5" ht="12.75" customHeight="1">
      <c r="A434" s="3"/>
      <c r="B434" s="33">
        <v>40380</v>
      </c>
      <c r="C434" s="3" t="s">
        <v>686</v>
      </c>
      <c r="D434" s="3" t="s">
        <v>866</v>
      </c>
      <c r="E434" s="31">
        <v>200</v>
      </c>
    </row>
    <row r="435" spans="1:5" ht="12.75" customHeight="1">
      <c r="A435" s="2"/>
      <c r="B435" s="32">
        <v>40374</v>
      </c>
      <c r="C435" s="2" t="s">
        <v>686</v>
      </c>
      <c r="D435" s="2" t="s">
        <v>867</v>
      </c>
      <c r="E435" s="30">
        <v>30</v>
      </c>
    </row>
    <row r="436" spans="1:5" ht="12.75" customHeight="1">
      <c r="A436" s="3"/>
      <c r="B436" s="33">
        <v>40371</v>
      </c>
      <c r="C436" s="3" t="s">
        <v>686</v>
      </c>
      <c r="D436" s="3" t="s">
        <v>89</v>
      </c>
      <c r="E436" s="31">
        <v>300</v>
      </c>
    </row>
    <row r="437" spans="1:5" ht="12.75" customHeight="1">
      <c r="A437" s="2"/>
      <c r="B437" s="32">
        <v>40359</v>
      </c>
      <c r="C437" s="2" t="s">
        <v>686</v>
      </c>
      <c r="D437" s="2" t="s">
        <v>868</v>
      </c>
      <c r="E437" s="30">
        <v>659</v>
      </c>
    </row>
    <row r="438" spans="1:5" ht="12.75" customHeight="1">
      <c r="A438" s="3"/>
      <c r="B438" s="33">
        <v>40354</v>
      </c>
      <c r="C438" s="3" t="s">
        <v>686</v>
      </c>
      <c r="D438" s="3" t="s">
        <v>869</v>
      </c>
      <c r="E438" s="31">
        <v>57</v>
      </c>
    </row>
    <row r="439" spans="1:5" ht="12.75" customHeight="1">
      <c r="A439" s="2"/>
      <c r="B439" s="32">
        <v>40353</v>
      </c>
      <c r="C439" s="2" t="s">
        <v>686</v>
      </c>
      <c r="D439" s="2" t="s">
        <v>870</v>
      </c>
      <c r="E439" s="30">
        <v>80</v>
      </c>
    </row>
    <row r="440" spans="1:5" ht="12.75" customHeight="1">
      <c r="A440" s="3"/>
      <c r="B440" s="33">
        <v>40347</v>
      </c>
      <c r="C440" s="3" t="s">
        <v>686</v>
      </c>
      <c r="D440" s="3" t="s">
        <v>568</v>
      </c>
      <c r="E440" s="31">
        <v>100</v>
      </c>
    </row>
    <row r="441" spans="1:5" ht="12.75" customHeight="1">
      <c r="A441" s="2"/>
      <c r="B441" s="32">
        <v>40343</v>
      </c>
      <c r="C441" s="2" t="s">
        <v>686</v>
      </c>
      <c r="D441" s="2" t="s">
        <v>871</v>
      </c>
      <c r="E441" s="30">
        <v>350</v>
      </c>
    </row>
    <row r="442" spans="1:5" ht="12.75" customHeight="1">
      <c r="A442" s="3"/>
      <c r="B442" s="33">
        <v>40324</v>
      </c>
      <c r="C442" s="3" t="s">
        <v>686</v>
      </c>
      <c r="D442" s="3" t="s">
        <v>862</v>
      </c>
      <c r="E442" s="31">
        <v>132</v>
      </c>
    </row>
    <row r="443" spans="1:5" ht="12.75" customHeight="1">
      <c r="A443" s="2"/>
      <c r="B443" s="32">
        <v>40319</v>
      </c>
      <c r="C443" s="2" t="s">
        <v>686</v>
      </c>
      <c r="D443" s="2" t="s">
        <v>872</v>
      </c>
      <c r="E443" s="30">
        <v>1500</v>
      </c>
    </row>
    <row r="444" spans="1:5" ht="12.75" customHeight="1">
      <c r="A444" s="3"/>
      <c r="B444" s="33">
        <v>40315</v>
      </c>
      <c r="C444" s="3" t="s">
        <v>686</v>
      </c>
      <c r="D444" s="3" t="s">
        <v>873</v>
      </c>
      <c r="E444" s="31">
        <v>30</v>
      </c>
    </row>
    <row r="445" spans="1:5" ht="12.75" customHeight="1">
      <c r="A445" s="2"/>
      <c r="B445" s="32">
        <v>40311</v>
      </c>
      <c r="C445" s="2" t="s">
        <v>686</v>
      </c>
      <c r="D445" s="2" t="s">
        <v>613</v>
      </c>
      <c r="E445" s="30">
        <v>60</v>
      </c>
    </row>
    <row r="446" spans="1:5" ht="12.75" customHeight="1">
      <c r="A446" s="3"/>
      <c r="B446" s="33">
        <v>40303</v>
      </c>
      <c r="C446" s="3" t="s">
        <v>686</v>
      </c>
      <c r="D446" s="3" t="s">
        <v>874</v>
      </c>
      <c r="E446" s="31">
        <v>57.6</v>
      </c>
    </row>
    <row r="447" spans="1:5" ht="12.75" customHeight="1">
      <c r="A447" s="2"/>
      <c r="B447" s="32">
        <v>40296</v>
      </c>
      <c r="C447" s="2" t="s">
        <v>686</v>
      </c>
      <c r="D447" s="2" t="s">
        <v>875</v>
      </c>
      <c r="E447" s="30">
        <v>362</v>
      </c>
    </row>
    <row r="448" spans="1:5" ht="12.75" customHeight="1">
      <c r="A448" s="3"/>
      <c r="B448" s="33">
        <v>40296</v>
      </c>
      <c r="C448" s="3" t="s">
        <v>686</v>
      </c>
      <c r="D448" s="3" t="s">
        <v>875</v>
      </c>
      <c r="E448" s="31">
        <v>362</v>
      </c>
    </row>
    <row r="449" spans="1:5" ht="12.75" customHeight="1">
      <c r="A449" s="2"/>
      <c r="B449" s="32">
        <v>40277</v>
      </c>
      <c r="C449" s="2" t="s">
        <v>686</v>
      </c>
      <c r="D449" s="2" t="s">
        <v>859</v>
      </c>
      <c r="E449" s="30">
        <v>184</v>
      </c>
    </row>
    <row r="450" spans="1:5" ht="12.75" customHeight="1">
      <c r="A450" s="3"/>
      <c r="B450" s="33">
        <v>40275</v>
      </c>
      <c r="C450" s="3" t="s">
        <v>686</v>
      </c>
      <c r="D450" s="3" t="s">
        <v>860</v>
      </c>
      <c r="E450" s="31">
        <v>35</v>
      </c>
    </row>
    <row r="451" spans="1:5" ht="12.75" customHeight="1">
      <c r="A451" s="2"/>
      <c r="B451" s="32">
        <v>40254</v>
      </c>
      <c r="C451" s="2" t="s">
        <v>686</v>
      </c>
      <c r="D451" s="2" t="s">
        <v>876</v>
      </c>
      <c r="E451" s="30">
        <v>140</v>
      </c>
    </row>
    <row r="452" spans="1:5" ht="12.75" customHeight="1">
      <c r="A452" s="3"/>
      <c r="B452" s="33">
        <v>40253</v>
      </c>
      <c r="C452" s="3" t="s">
        <v>686</v>
      </c>
      <c r="D452" s="3" t="s">
        <v>638</v>
      </c>
      <c r="E452" s="31">
        <v>3000</v>
      </c>
    </row>
    <row r="453" spans="1:5" ht="12.75" customHeight="1">
      <c r="A453" s="2"/>
      <c r="B453" s="32">
        <v>40252</v>
      </c>
      <c r="C453" s="2" t="s">
        <v>686</v>
      </c>
      <c r="D453" s="2" t="s">
        <v>863</v>
      </c>
      <c r="E453" s="30">
        <v>390</v>
      </c>
    </row>
    <row r="454" spans="1:5" ht="12.75" customHeight="1">
      <c r="A454" s="3"/>
      <c r="B454" s="33">
        <v>40245</v>
      </c>
      <c r="C454" s="3" t="s">
        <v>686</v>
      </c>
      <c r="D454" s="3" t="s">
        <v>877</v>
      </c>
      <c r="E454" s="31">
        <v>15</v>
      </c>
    </row>
    <row r="455" spans="1:5" ht="12.75" customHeight="1">
      <c r="A455" s="2"/>
      <c r="B455" s="32">
        <v>40242</v>
      </c>
      <c r="C455" s="2" t="s">
        <v>686</v>
      </c>
      <c r="D455" s="2" t="s">
        <v>609</v>
      </c>
      <c r="E455" s="30">
        <v>70</v>
      </c>
    </row>
    <row r="456" spans="1:5" ht="12.75" customHeight="1">
      <c r="A456" s="3"/>
      <c r="B456" s="33">
        <v>40238</v>
      </c>
      <c r="C456" s="3" t="s">
        <v>686</v>
      </c>
      <c r="D456" s="3" t="s">
        <v>734</v>
      </c>
      <c r="E456" s="31">
        <v>400</v>
      </c>
    </row>
    <row r="457" spans="1:5" ht="12.75" customHeight="1">
      <c r="A457" s="2"/>
      <c r="B457" s="32">
        <v>40220</v>
      </c>
      <c r="C457" s="2" t="s">
        <v>686</v>
      </c>
      <c r="D457" s="2" t="s">
        <v>878</v>
      </c>
      <c r="E457" s="30">
        <v>120</v>
      </c>
    </row>
    <row r="458" spans="1:5" ht="12.75" customHeight="1">
      <c r="A458" s="3"/>
      <c r="B458" s="33">
        <v>40220</v>
      </c>
      <c r="C458" s="3" t="s">
        <v>686</v>
      </c>
      <c r="D458" s="3" t="s">
        <v>328</v>
      </c>
      <c r="E458" s="31">
        <v>50</v>
      </c>
    </row>
    <row r="459" spans="1:5" ht="12.75" customHeight="1">
      <c r="A459" s="2"/>
      <c r="B459" s="32">
        <v>40213</v>
      </c>
      <c r="C459" s="2" t="s">
        <v>686</v>
      </c>
      <c r="D459" s="2" t="s">
        <v>45</v>
      </c>
      <c r="E459" s="30">
        <v>200</v>
      </c>
    </row>
    <row r="460" spans="1:5" ht="12.75" customHeight="1">
      <c r="A460" s="3"/>
      <c r="B460" s="33">
        <v>40200</v>
      </c>
      <c r="C460" s="3" t="s">
        <v>686</v>
      </c>
      <c r="D460" s="3" t="s">
        <v>879</v>
      </c>
      <c r="E460" s="31">
        <v>10</v>
      </c>
    </row>
    <row r="461" spans="1:5" ht="12.75">
      <c r="A461" s="35"/>
      <c r="B461" s="35"/>
      <c r="C461" s="35"/>
      <c r="D461" s="35" t="s">
        <v>62</v>
      </c>
      <c r="E461" s="34">
        <f>SUM(E405:E460)</f>
        <v>18737.35</v>
      </c>
    </row>
    <row r="462" spans="1:6" ht="12.75">
      <c r="A462" s="98"/>
      <c r="B462" s="99"/>
      <c r="C462" s="98"/>
      <c r="D462" s="98"/>
      <c r="E462" s="97"/>
      <c r="F462" s="92"/>
    </row>
    <row r="463" spans="1:255" ht="24.75">
      <c r="A463" s="96" t="s">
        <v>63</v>
      </c>
      <c r="B463" s="95"/>
      <c r="C463" s="95"/>
      <c r="D463" s="94"/>
      <c r="E463" s="94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3"/>
      <c r="AM463" s="93"/>
      <c r="AN463" s="93"/>
      <c r="AO463" s="93"/>
      <c r="AP463" s="93"/>
      <c r="AQ463" s="93"/>
      <c r="AR463" s="93"/>
      <c r="AS463" s="93"/>
      <c r="AT463" s="93"/>
      <c r="AU463" s="93"/>
      <c r="AV463" s="93"/>
      <c r="AW463" s="93"/>
      <c r="AX463" s="93"/>
      <c r="AY463" s="93"/>
      <c r="AZ463" s="93"/>
      <c r="BA463" s="93"/>
      <c r="BB463" s="93"/>
      <c r="BC463" s="93"/>
      <c r="BD463" s="93"/>
      <c r="BE463" s="93"/>
      <c r="BF463" s="93"/>
      <c r="BG463" s="93"/>
      <c r="BH463" s="93"/>
      <c r="BI463" s="93"/>
      <c r="BJ463" s="93"/>
      <c r="BK463" s="93"/>
      <c r="BL463" s="93"/>
      <c r="BM463" s="93"/>
      <c r="BN463" s="93"/>
      <c r="BO463" s="93"/>
      <c r="BP463" s="93"/>
      <c r="BQ463" s="93"/>
      <c r="BR463" s="93"/>
      <c r="BS463" s="93"/>
      <c r="BT463" s="93"/>
      <c r="BU463" s="93"/>
      <c r="BV463" s="93"/>
      <c r="BW463" s="93"/>
      <c r="BX463" s="93"/>
      <c r="BY463" s="93"/>
      <c r="BZ463" s="93"/>
      <c r="CA463" s="93"/>
      <c r="CB463" s="93"/>
      <c r="CC463" s="93"/>
      <c r="CD463" s="93"/>
      <c r="CE463" s="93"/>
      <c r="CF463" s="93"/>
      <c r="CG463" s="93"/>
      <c r="CH463" s="93"/>
      <c r="CI463" s="93"/>
      <c r="CJ463" s="93"/>
      <c r="CK463" s="93"/>
      <c r="CL463" s="93"/>
      <c r="CM463" s="93"/>
      <c r="CN463" s="93"/>
      <c r="CO463" s="93"/>
      <c r="CP463" s="93"/>
      <c r="CQ463" s="93"/>
      <c r="CR463" s="93"/>
      <c r="CS463" s="93"/>
      <c r="CT463" s="93"/>
      <c r="CU463" s="93"/>
      <c r="CV463" s="93"/>
      <c r="CW463" s="93"/>
      <c r="CX463" s="93"/>
      <c r="CY463" s="93"/>
      <c r="CZ463" s="93"/>
      <c r="DA463" s="93"/>
      <c r="DB463" s="93"/>
      <c r="DC463" s="93"/>
      <c r="DD463" s="93"/>
      <c r="DE463" s="93"/>
      <c r="DF463" s="93"/>
      <c r="DG463" s="93"/>
      <c r="DH463" s="93"/>
      <c r="DI463" s="93"/>
      <c r="DJ463" s="93"/>
      <c r="DK463" s="93"/>
      <c r="DL463" s="93"/>
      <c r="DM463" s="93"/>
      <c r="DN463" s="93"/>
      <c r="DO463" s="93"/>
      <c r="DP463" s="93"/>
      <c r="DQ463" s="93"/>
      <c r="DR463" s="93"/>
      <c r="DS463" s="93"/>
      <c r="DT463" s="93"/>
      <c r="DU463" s="93"/>
      <c r="DV463" s="93"/>
      <c r="DW463" s="93"/>
      <c r="DX463" s="93"/>
      <c r="DY463" s="93"/>
      <c r="DZ463" s="93"/>
      <c r="EA463" s="93"/>
      <c r="EB463" s="93"/>
      <c r="EC463" s="93"/>
      <c r="ED463" s="93"/>
      <c r="EE463" s="93"/>
      <c r="EF463" s="93"/>
      <c r="EG463" s="93"/>
      <c r="EH463" s="93"/>
      <c r="EI463" s="93"/>
      <c r="EJ463" s="93"/>
      <c r="EK463" s="93"/>
      <c r="EL463" s="93"/>
      <c r="EM463" s="93"/>
      <c r="EN463" s="93"/>
      <c r="EO463" s="93"/>
      <c r="EP463" s="93"/>
      <c r="EQ463" s="93"/>
      <c r="ER463" s="93"/>
      <c r="ES463" s="93"/>
      <c r="ET463" s="93"/>
      <c r="EU463" s="93"/>
      <c r="EV463" s="93"/>
      <c r="EW463" s="93"/>
      <c r="EX463" s="93"/>
      <c r="EY463" s="93"/>
      <c r="EZ463" s="93"/>
      <c r="FA463" s="93"/>
      <c r="FB463" s="93"/>
      <c r="FC463" s="93"/>
      <c r="FD463" s="93"/>
      <c r="FE463" s="93"/>
      <c r="FF463" s="93"/>
      <c r="FG463" s="93"/>
      <c r="FH463" s="93"/>
      <c r="FI463" s="93"/>
      <c r="FJ463" s="93"/>
      <c r="FK463" s="93"/>
      <c r="FL463" s="93"/>
      <c r="FM463" s="93"/>
      <c r="FN463" s="93"/>
      <c r="FO463" s="93"/>
      <c r="FP463" s="93"/>
      <c r="FQ463" s="93"/>
      <c r="FR463" s="93"/>
      <c r="FS463" s="93"/>
      <c r="FT463" s="93"/>
      <c r="FU463" s="93"/>
      <c r="FV463" s="93"/>
      <c r="FW463" s="93"/>
      <c r="FX463" s="93"/>
      <c r="FY463" s="93"/>
      <c r="FZ463" s="93"/>
      <c r="GA463" s="93"/>
      <c r="GB463" s="93"/>
      <c r="GC463" s="93"/>
      <c r="GD463" s="93"/>
      <c r="GE463" s="93"/>
      <c r="GF463" s="93"/>
      <c r="GG463" s="93"/>
      <c r="GH463" s="93"/>
      <c r="GI463" s="93"/>
      <c r="GJ463" s="93"/>
      <c r="GK463" s="93"/>
      <c r="GL463" s="93"/>
      <c r="GM463" s="93"/>
      <c r="GN463" s="93"/>
      <c r="GO463" s="93"/>
      <c r="GP463" s="93"/>
      <c r="GQ463" s="93"/>
      <c r="GR463" s="93"/>
      <c r="GS463" s="93"/>
      <c r="GT463" s="93"/>
      <c r="GU463" s="93"/>
      <c r="GV463" s="93"/>
      <c r="GW463" s="93"/>
      <c r="GX463" s="93"/>
      <c r="GY463" s="93"/>
      <c r="GZ463" s="93"/>
      <c r="HA463" s="93"/>
      <c r="HB463" s="93"/>
      <c r="HC463" s="93"/>
      <c r="HD463" s="93"/>
      <c r="HE463" s="93"/>
      <c r="HF463" s="93"/>
      <c r="HG463" s="93"/>
      <c r="HH463" s="93"/>
      <c r="HI463" s="93"/>
      <c r="HJ463" s="93"/>
      <c r="HK463" s="93"/>
      <c r="HL463" s="93"/>
      <c r="HM463" s="93"/>
      <c r="HN463" s="93"/>
      <c r="HO463" s="93"/>
      <c r="HP463" s="93"/>
      <c r="HQ463" s="93"/>
      <c r="HR463" s="93"/>
      <c r="HS463" s="93"/>
      <c r="HT463" s="93"/>
      <c r="HU463" s="93"/>
      <c r="HV463" s="93"/>
      <c r="HW463" s="93"/>
      <c r="HX463" s="93"/>
      <c r="HY463" s="93"/>
      <c r="HZ463" s="93"/>
      <c r="IA463" s="93"/>
      <c r="IB463" s="93"/>
      <c r="IC463" s="93"/>
      <c r="ID463" s="93"/>
      <c r="IE463" s="93"/>
      <c r="IF463" s="93"/>
      <c r="IG463" s="93"/>
      <c r="IH463" s="93"/>
      <c r="II463" s="93"/>
      <c r="IJ463" s="93"/>
      <c r="IK463" s="93"/>
      <c r="IL463" s="93"/>
      <c r="IM463" s="93"/>
      <c r="IN463" s="93"/>
      <c r="IO463" s="93"/>
      <c r="IP463" s="93"/>
      <c r="IQ463" s="93"/>
      <c r="IR463" s="93"/>
      <c r="IS463" s="93"/>
      <c r="IT463" s="93"/>
      <c r="IU463" s="93"/>
    </row>
    <row r="464" spans="1:5" ht="36" customHeight="1">
      <c r="A464" s="1" t="s">
        <v>550</v>
      </c>
      <c r="B464" s="28" t="s">
        <v>551</v>
      </c>
      <c r="C464" s="28" t="s">
        <v>6</v>
      </c>
      <c r="D464" s="28" t="s">
        <v>7</v>
      </c>
      <c r="E464" s="28" t="s">
        <v>844</v>
      </c>
    </row>
    <row r="465" spans="1:5" ht="12.75" customHeight="1">
      <c r="A465" s="2"/>
      <c r="B465" s="32">
        <v>40175</v>
      </c>
      <c r="C465" s="2" t="s">
        <v>686</v>
      </c>
      <c r="D465" s="2" t="s">
        <v>653</v>
      </c>
      <c r="E465" s="30">
        <v>47</v>
      </c>
    </row>
    <row r="466" spans="1:5" ht="12.75" customHeight="1">
      <c r="A466" s="3"/>
      <c r="B466" s="33">
        <v>40175</v>
      </c>
      <c r="C466" s="3" t="s">
        <v>686</v>
      </c>
      <c r="D466" s="3" t="s">
        <v>503</v>
      </c>
      <c r="E466" s="31">
        <v>200</v>
      </c>
    </row>
    <row r="467" spans="1:5" ht="12.75" customHeight="1">
      <c r="A467" s="2"/>
      <c r="B467" s="32">
        <v>40170</v>
      </c>
      <c r="C467" s="2" t="s">
        <v>686</v>
      </c>
      <c r="D467" s="2" t="s">
        <v>558</v>
      </c>
      <c r="E467" s="30">
        <v>120</v>
      </c>
    </row>
    <row r="468" spans="1:5" ht="12.75" customHeight="1">
      <c r="A468" s="3"/>
      <c r="B468" s="33">
        <v>40168</v>
      </c>
      <c r="C468" s="3" t="s">
        <v>686</v>
      </c>
      <c r="D468" s="3" t="s">
        <v>743</v>
      </c>
      <c r="E468" s="31">
        <v>46</v>
      </c>
    </row>
    <row r="469" spans="1:5" ht="12.75" customHeight="1">
      <c r="A469" s="2"/>
      <c r="B469" s="32">
        <v>40168</v>
      </c>
      <c r="C469" s="2" t="s">
        <v>686</v>
      </c>
      <c r="D469" s="2" t="s">
        <v>623</v>
      </c>
      <c r="E469" s="30">
        <v>100</v>
      </c>
    </row>
    <row r="470" spans="1:5" ht="12.75" customHeight="1">
      <c r="A470" s="3"/>
      <c r="B470" s="33">
        <v>40164</v>
      </c>
      <c r="C470" s="3" t="s">
        <v>686</v>
      </c>
      <c r="D470" s="3" t="s">
        <v>97</v>
      </c>
      <c r="E470" s="31">
        <v>350</v>
      </c>
    </row>
    <row r="471" spans="1:5" ht="12.75" customHeight="1">
      <c r="A471" s="2"/>
      <c r="B471" s="32">
        <v>40164</v>
      </c>
      <c r="C471" s="2" t="s">
        <v>686</v>
      </c>
      <c r="D471" s="2" t="s">
        <v>880</v>
      </c>
      <c r="E471" s="30">
        <v>52</v>
      </c>
    </row>
    <row r="472" spans="1:5" ht="12.75" customHeight="1">
      <c r="A472" s="3"/>
      <c r="B472" s="33">
        <v>40163</v>
      </c>
      <c r="C472" s="3" t="s">
        <v>686</v>
      </c>
      <c r="D472" s="3" t="s">
        <v>881</v>
      </c>
      <c r="E472" s="31">
        <v>350</v>
      </c>
    </row>
    <row r="473" spans="1:5" ht="12.75" customHeight="1">
      <c r="A473" s="2"/>
      <c r="B473" s="32">
        <v>40161</v>
      </c>
      <c r="C473" s="2" t="s">
        <v>686</v>
      </c>
      <c r="D473" s="2" t="s">
        <v>882</v>
      </c>
      <c r="E473" s="30">
        <v>500</v>
      </c>
    </row>
    <row r="474" spans="1:5" ht="12.75" customHeight="1">
      <c r="A474" s="3"/>
      <c r="B474" s="33">
        <v>40161</v>
      </c>
      <c r="C474" s="3" t="s">
        <v>686</v>
      </c>
      <c r="D474" s="3" t="s">
        <v>883</v>
      </c>
      <c r="E474" s="31">
        <v>368</v>
      </c>
    </row>
    <row r="475" spans="1:5" ht="12.75" customHeight="1">
      <c r="A475" s="2"/>
      <c r="B475" s="32">
        <v>40158</v>
      </c>
      <c r="C475" s="2" t="s">
        <v>686</v>
      </c>
      <c r="D475" s="2" t="s">
        <v>643</v>
      </c>
      <c r="E475" s="30">
        <v>300</v>
      </c>
    </row>
    <row r="476" spans="1:5" ht="12.75" customHeight="1">
      <c r="A476" s="3"/>
      <c r="B476" s="33">
        <v>40148</v>
      </c>
      <c r="C476" s="3" t="s">
        <v>686</v>
      </c>
      <c r="D476" s="3" t="s">
        <v>884</v>
      </c>
      <c r="E476" s="31">
        <v>40</v>
      </c>
    </row>
    <row r="477" spans="1:5" ht="12.75" customHeight="1">
      <c r="A477" s="2"/>
      <c r="B477" s="32">
        <v>40148</v>
      </c>
      <c r="C477" s="2" t="s">
        <v>686</v>
      </c>
      <c r="D477" s="2" t="s">
        <v>622</v>
      </c>
      <c r="E477" s="30">
        <v>900</v>
      </c>
    </row>
    <row r="478" spans="1:5" ht="12.75" customHeight="1">
      <c r="A478" s="3"/>
      <c r="B478" s="33">
        <v>40142</v>
      </c>
      <c r="C478" s="3" t="s">
        <v>686</v>
      </c>
      <c r="D478" s="3" t="s">
        <v>325</v>
      </c>
      <c r="E478" s="31">
        <v>195</v>
      </c>
    </row>
    <row r="479" spans="1:5" ht="12.75" customHeight="1">
      <c r="A479" s="2"/>
      <c r="B479" s="32">
        <v>40142</v>
      </c>
      <c r="C479" s="2" t="s">
        <v>686</v>
      </c>
      <c r="D479" s="2" t="s">
        <v>885</v>
      </c>
      <c r="E479" s="30">
        <v>260</v>
      </c>
    </row>
    <row r="480" spans="1:5" ht="12.75" customHeight="1">
      <c r="A480" s="3"/>
      <c r="B480" s="33">
        <v>40142</v>
      </c>
      <c r="C480" s="3" t="s">
        <v>686</v>
      </c>
      <c r="D480" s="3" t="s">
        <v>886</v>
      </c>
      <c r="E480" s="31">
        <v>245</v>
      </c>
    </row>
    <row r="481" spans="1:5" ht="12.75" customHeight="1">
      <c r="A481" s="2"/>
      <c r="B481" s="32">
        <v>40135</v>
      </c>
      <c r="C481" s="2" t="s">
        <v>686</v>
      </c>
      <c r="D481" s="2" t="s">
        <v>873</v>
      </c>
      <c r="E481" s="30">
        <v>30</v>
      </c>
    </row>
    <row r="482" spans="1:5" ht="12.75" customHeight="1">
      <c r="A482" s="3"/>
      <c r="B482" s="33">
        <v>40134</v>
      </c>
      <c r="C482" s="3" t="s">
        <v>686</v>
      </c>
      <c r="D482" s="3" t="s">
        <v>613</v>
      </c>
      <c r="E482" s="31">
        <v>45</v>
      </c>
    </row>
    <row r="483" spans="1:5" ht="12.75" customHeight="1">
      <c r="A483" s="2"/>
      <c r="B483" s="32">
        <v>40129</v>
      </c>
      <c r="C483" s="2" t="s">
        <v>686</v>
      </c>
      <c r="D483" s="2" t="s">
        <v>664</v>
      </c>
      <c r="E483" s="30">
        <v>500</v>
      </c>
    </row>
    <row r="484" spans="1:5" ht="12.75" customHeight="1">
      <c r="A484" s="3"/>
      <c r="B484" s="33">
        <v>40095</v>
      </c>
      <c r="C484" s="3" t="s">
        <v>686</v>
      </c>
      <c r="D484" s="3" t="s">
        <v>887</v>
      </c>
      <c r="E484" s="31">
        <v>35</v>
      </c>
    </row>
    <row r="485" spans="1:5" ht="12.75" customHeight="1">
      <c r="A485" s="2"/>
      <c r="B485" s="32">
        <v>40091</v>
      </c>
      <c r="C485" s="2" t="s">
        <v>686</v>
      </c>
      <c r="D485" s="2" t="s">
        <v>861</v>
      </c>
      <c r="E485" s="30">
        <v>78</v>
      </c>
    </row>
    <row r="486" spans="1:5" ht="12.75" customHeight="1">
      <c r="A486" s="3"/>
      <c r="B486" s="33">
        <v>40072</v>
      </c>
      <c r="C486" s="3" t="s">
        <v>686</v>
      </c>
      <c r="D486" s="3" t="s">
        <v>609</v>
      </c>
      <c r="E486" s="31">
        <v>70</v>
      </c>
    </row>
    <row r="487" spans="1:5" ht="12.75" customHeight="1">
      <c r="A487" s="2"/>
      <c r="B487" s="32">
        <v>40071</v>
      </c>
      <c r="C487" s="2" t="s">
        <v>686</v>
      </c>
      <c r="D487" s="2" t="s">
        <v>876</v>
      </c>
      <c r="E487" s="30">
        <v>330</v>
      </c>
    </row>
    <row r="488" spans="1:5" ht="12.75" customHeight="1">
      <c r="A488" s="3"/>
      <c r="B488" s="33">
        <v>40070</v>
      </c>
      <c r="C488" s="3" t="s">
        <v>686</v>
      </c>
      <c r="D488" s="3" t="s">
        <v>888</v>
      </c>
      <c r="E488" s="31">
        <v>430</v>
      </c>
    </row>
    <row r="489" spans="1:5" ht="12.75" customHeight="1">
      <c r="A489" s="2"/>
      <c r="B489" s="32">
        <v>40067</v>
      </c>
      <c r="C489" s="2" t="s">
        <v>686</v>
      </c>
      <c r="D489" s="2" t="s">
        <v>889</v>
      </c>
      <c r="E489" s="30">
        <v>140</v>
      </c>
    </row>
    <row r="490" spans="1:5" ht="12.75" customHeight="1">
      <c r="A490" s="3"/>
      <c r="B490" s="33">
        <v>40059</v>
      </c>
      <c r="C490" s="3" t="s">
        <v>686</v>
      </c>
      <c r="D490" s="3" t="s">
        <v>734</v>
      </c>
      <c r="E490" s="31">
        <v>400</v>
      </c>
    </row>
    <row r="491" spans="1:5" ht="12.75" customHeight="1">
      <c r="A491" s="2"/>
      <c r="B491" s="32">
        <v>40052</v>
      </c>
      <c r="C491" s="2" t="s">
        <v>686</v>
      </c>
      <c r="D491" s="2" t="s">
        <v>890</v>
      </c>
      <c r="E491" s="30">
        <v>25</v>
      </c>
    </row>
    <row r="492" spans="1:5" ht="12.75" customHeight="1">
      <c r="A492" s="3"/>
      <c r="B492" s="33">
        <v>40044</v>
      </c>
      <c r="C492" s="3" t="s">
        <v>686</v>
      </c>
      <c r="D492" s="3" t="s">
        <v>878</v>
      </c>
      <c r="E492" s="31">
        <v>120</v>
      </c>
    </row>
    <row r="493" spans="1:5" ht="12.75" customHeight="1">
      <c r="A493" s="2"/>
      <c r="B493" s="32">
        <v>40024</v>
      </c>
      <c r="C493" s="2" t="s">
        <v>686</v>
      </c>
      <c r="D493" s="2" t="s">
        <v>310</v>
      </c>
      <c r="E493" s="30">
        <v>3600</v>
      </c>
    </row>
    <row r="494" spans="1:5" ht="12.75" customHeight="1">
      <c r="A494" s="3"/>
      <c r="B494" s="33">
        <v>40016</v>
      </c>
      <c r="C494" s="3" t="s">
        <v>686</v>
      </c>
      <c r="D494" s="3" t="s">
        <v>891</v>
      </c>
      <c r="E494" s="31">
        <v>50</v>
      </c>
    </row>
    <row r="495" spans="1:5" ht="12.75" customHeight="1">
      <c r="A495" s="2"/>
      <c r="B495" s="32">
        <v>40016</v>
      </c>
      <c r="C495" s="2" t="s">
        <v>686</v>
      </c>
      <c r="D495" s="2" t="s">
        <v>728</v>
      </c>
      <c r="E495" s="30">
        <v>70</v>
      </c>
    </row>
    <row r="496" spans="1:5" ht="12.75" customHeight="1">
      <c r="A496" s="3"/>
      <c r="B496" s="33">
        <v>40011</v>
      </c>
      <c r="C496" s="3" t="s">
        <v>686</v>
      </c>
      <c r="D496" s="3" t="s">
        <v>892</v>
      </c>
      <c r="E496" s="31">
        <v>500</v>
      </c>
    </row>
    <row r="497" spans="1:5" ht="12.75" customHeight="1">
      <c r="A497" s="2"/>
      <c r="B497" s="32">
        <v>40007</v>
      </c>
      <c r="C497" s="2" t="s">
        <v>686</v>
      </c>
      <c r="D497" s="2" t="s">
        <v>893</v>
      </c>
      <c r="E497" s="30">
        <v>10</v>
      </c>
    </row>
    <row r="498" spans="1:5" ht="12.75" customHeight="1">
      <c r="A498" s="3"/>
      <c r="B498" s="33">
        <v>40002</v>
      </c>
      <c r="C498" s="3" t="s">
        <v>686</v>
      </c>
      <c r="D498" s="3" t="s">
        <v>863</v>
      </c>
      <c r="E498" s="31">
        <v>100</v>
      </c>
    </row>
    <row r="499" spans="1:5" ht="12.75" customHeight="1">
      <c r="A499" s="2"/>
      <c r="B499" s="32">
        <v>40001</v>
      </c>
      <c r="C499" s="2" t="s">
        <v>686</v>
      </c>
      <c r="D499" s="2" t="s">
        <v>894</v>
      </c>
      <c r="E499" s="30">
        <v>100</v>
      </c>
    </row>
    <row r="500" spans="1:5" ht="12.75" customHeight="1">
      <c r="A500" s="3"/>
      <c r="B500" s="33">
        <v>39990</v>
      </c>
      <c r="C500" s="3" t="s">
        <v>686</v>
      </c>
      <c r="D500" s="3" t="s">
        <v>895</v>
      </c>
      <c r="E500" s="31">
        <v>50</v>
      </c>
    </row>
    <row r="501" spans="1:5" ht="12.75" customHeight="1">
      <c r="A501" s="2"/>
      <c r="B501" s="32">
        <v>39989</v>
      </c>
      <c r="C501" s="2" t="s">
        <v>686</v>
      </c>
      <c r="D501" s="2" t="s">
        <v>638</v>
      </c>
      <c r="E501" s="30">
        <v>100</v>
      </c>
    </row>
    <row r="502" spans="1:5" ht="12.75" customHeight="1">
      <c r="A502" s="3"/>
      <c r="B502" s="33">
        <v>39987</v>
      </c>
      <c r="C502" s="3" t="s">
        <v>686</v>
      </c>
      <c r="D502" s="3" t="s">
        <v>743</v>
      </c>
      <c r="E502" s="31">
        <v>46</v>
      </c>
    </row>
    <row r="503" spans="1:5" ht="12.75" customHeight="1">
      <c r="A503" s="2"/>
      <c r="B503" s="32">
        <v>39983</v>
      </c>
      <c r="C503" s="2" t="s">
        <v>686</v>
      </c>
      <c r="D503" s="2" t="s">
        <v>881</v>
      </c>
      <c r="E503" s="30">
        <v>200</v>
      </c>
    </row>
    <row r="504" spans="1:5" ht="12.75" customHeight="1">
      <c r="A504" s="3"/>
      <c r="B504" s="33">
        <v>39980</v>
      </c>
      <c r="C504" s="3" t="s">
        <v>686</v>
      </c>
      <c r="D504" s="3" t="s">
        <v>748</v>
      </c>
      <c r="E504" s="31">
        <v>50</v>
      </c>
    </row>
    <row r="505" spans="1:5" ht="12.75" customHeight="1">
      <c r="A505" s="2"/>
      <c r="B505" s="32">
        <v>39969</v>
      </c>
      <c r="C505" s="2" t="s">
        <v>686</v>
      </c>
      <c r="D505" s="2" t="s">
        <v>622</v>
      </c>
      <c r="E505" s="30">
        <v>600</v>
      </c>
    </row>
    <row r="506" spans="1:5" ht="12.75" customHeight="1">
      <c r="A506" s="3"/>
      <c r="B506" s="33">
        <v>39946</v>
      </c>
      <c r="C506" s="3" t="s">
        <v>686</v>
      </c>
      <c r="D506" s="3" t="s">
        <v>102</v>
      </c>
      <c r="E506" s="31">
        <v>100</v>
      </c>
    </row>
    <row r="507" spans="1:5" ht="12.75" customHeight="1">
      <c r="A507" s="2"/>
      <c r="B507" s="32">
        <v>39927</v>
      </c>
      <c r="C507" s="2" t="s">
        <v>686</v>
      </c>
      <c r="D507" s="2" t="s">
        <v>1797</v>
      </c>
      <c r="E507" s="30">
        <v>200</v>
      </c>
    </row>
    <row r="508" spans="1:5" ht="12.75" customHeight="1">
      <c r="A508" s="3"/>
      <c r="B508" s="33">
        <v>39903</v>
      </c>
      <c r="C508" s="3" t="s">
        <v>686</v>
      </c>
      <c r="D508" s="3" t="s">
        <v>719</v>
      </c>
      <c r="E508" s="31">
        <v>160</v>
      </c>
    </row>
    <row r="509" spans="1:5" ht="12.75" customHeight="1">
      <c r="A509" s="2"/>
      <c r="B509" s="32">
        <v>39898</v>
      </c>
      <c r="C509" s="2" t="s">
        <v>686</v>
      </c>
      <c r="D509" s="2" t="s">
        <v>195</v>
      </c>
      <c r="E509" s="30">
        <v>100</v>
      </c>
    </row>
    <row r="510" spans="1:5" ht="12.75" customHeight="1">
      <c r="A510" s="3"/>
      <c r="B510" s="33">
        <v>39891</v>
      </c>
      <c r="C510" s="3" t="s">
        <v>686</v>
      </c>
      <c r="D510" s="3" t="s">
        <v>896</v>
      </c>
      <c r="E510" s="31">
        <v>120</v>
      </c>
    </row>
    <row r="511" spans="1:5" ht="12.75" customHeight="1">
      <c r="A511" s="2"/>
      <c r="B511" s="32">
        <v>39876</v>
      </c>
      <c r="C511" s="2" t="s">
        <v>686</v>
      </c>
      <c r="D511" s="2" t="s">
        <v>509</v>
      </c>
      <c r="E511" s="30">
        <v>300</v>
      </c>
    </row>
    <row r="512" spans="1:5" ht="12.75">
      <c r="A512" s="35"/>
      <c r="B512" s="35"/>
      <c r="C512" s="35"/>
      <c r="D512" s="35" t="s">
        <v>111</v>
      </c>
      <c r="E512" s="34">
        <f>SUM(E465:E511)</f>
        <v>12732</v>
      </c>
    </row>
    <row r="513" ht="12.75">
      <c r="F513" s="92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0" r:id="rId2"/>
  <rowBreaks count="5" manualBreakCount="5">
    <brk id="203" max="4" man="1"/>
    <brk id="273" max="4" man="1"/>
    <brk id="344" max="4" man="1"/>
    <brk id="414" max="4" man="1"/>
    <brk id="48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de Registros janeiro 2014</dc:title>
  <dc:subject/>
  <dc:creator>Cíntia Barcelos</dc:creator>
  <cp:keywords/>
  <dc:description/>
  <cp:lastModifiedBy>Max Denvir</cp:lastModifiedBy>
  <cp:lastPrinted>2013-04-04T19:35:40Z</cp:lastPrinted>
  <dcterms:created xsi:type="dcterms:W3CDTF">2001-09-14T15:31:26Z</dcterms:created>
  <dcterms:modified xsi:type="dcterms:W3CDTF">2014-01-08T16:32:45Z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DocumentoImagemDestaq">
    <vt:lpwstr/>
  </property>
  <property fmtid="{D5CDD505-2E9C-101B-9397-08002B2CF9AE}" pid="4" name="DocumentoDa">
    <vt:lpwstr>2014-01-08T10:38:00Z</vt:lpwstr>
  </property>
  <property fmtid="{D5CDD505-2E9C-101B-9397-08002B2CF9AE}" pid="5" name="Categorias do Documen">
    <vt:lpwstr/>
  </property>
  <property fmtid="{D5CDD505-2E9C-101B-9397-08002B2CF9AE}" pid="6" name="OrdemDocumen">
    <vt:lpwstr>0</vt:lpwstr>
  </property>
  <property fmtid="{D5CDD505-2E9C-101B-9397-08002B2CF9AE}" pid="7" name="RoutingRuleDescripti">
    <vt:lpwstr/>
  </property>
</Properties>
</file>