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 hidePivotFieldList="1"/>
  <bookViews>
    <workbookView xWindow="15" yWindow="5715" windowWidth="17520" windowHeight="6630" tabRatio="737" activeTab="0"/>
  </bookViews>
  <sheets>
    <sheet name="Ações" sheetId="1" r:id="rId1"/>
    <sheet name="Ações Disp" sheetId="2" r:id="rId2"/>
    <sheet name="Ações 476" sheetId="3" r:id="rId3"/>
    <sheet name="Debêntures" sheetId="4" r:id="rId4"/>
    <sheet name="Deb Disp" sheetId="5" r:id="rId5"/>
    <sheet name="Deb 476" sheetId="6" r:id="rId6"/>
    <sheet name="Debêntures Leasing" sheetId="7" r:id="rId7"/>
    <sheet name="NP" sheetId="8" r:id="rId8"/>
    <sheet name="NP Disp" sheetId="9" r:id="rId9"/>
    <sheet name="NP 476" sheetId="10" r:id="rId10"/>
    <sheet name="CRIs" sheetId="11" r:id="rId11"/>
    <sheet name="CRIs Disp" sheetId="12" r:id="rId12"/>
    <sheet name="CRIs 476" sheetId="13" r:id="rId13"/>
    <sheet name="FIDCs" sheetId="14" r:id="rId14"/>
    <sheet name="FIDCs Disp" sheetId="15" r:id="rId15"/>
    <sheet name="FIDCs 476" sheetId="16" r:id="rId16"/>
    <sheet name="Ofertas Canceladas" sheetId="17" r:id="rId17"/>
  </sheets>
  <definedNames>
    <definedName name="_xlnm.Print_Area" localSheetId="0">'Ações'!$A$1:$E$251</definedName>
    <definedName name="_xlnm.Print_Area" localSheetId="2">'Ações 476'!$A$1:$E$28</definedName>
    <definedName name="_xlnm.Print_Area" localSheetId="1">'Ações Disp'!$A$1:$E$63</definedName>
    <definedName name="_xlnm.Print_Area" localSheetId="10">'CRIs'!$A$1:$E$327</definedName>
    <definedName name="_xlnm.Print_Area" localSheetId="12">'CRIs 476'!$A$1:$E$784</definedName>
    <definedName name="_xlnm.Print_Area" localSheetId="11">'CRIs Disp'!$A$1:$E$188</definedName>
    <definedName name="_xlnm.Print_Area" localSheetId="5">'Deb 476'!$A$1:$E$1596</definedName>
    <definedName name="_xlnm.Print_Area" localSheetId="4">'Deb Disp'!$A$1:$E$82</definedName>
    <definedName name="_xlnm.Print_Area" localSheetId="3">'Debêntures'!$A$1:$E$308</definedName>
    <definedName name="_xlnm.Print_Area" localSheetId="6">'Debêntures Leasing'!$A$1:$E$77</definedName>
    <definedName name="_xlnm.Print_Area" localSheetId="13">'FIDCs'!$A$1:$E$354</definedName>
    <definedName name="_xlnm.Print_Area" localSheetId="15">'FIDCs 476'!$A$1:$E$324</definedName>
    <definedName name="_xlnm.Print_Area" localSheetId="14">'FIDCs Disp'!$A$1:$E$260</definedName>
    <definedName name="_xlnm.Print_Area" localSheetId="7">'NP'!$A$1:$E$159</definedName>
    <definedName name="_xlnm.Print_Area" localSheetId="9">'NP 476'!$A$1:$E$863</definedName>
    <definedName name="_xlnm.Print_Area" localSheetId="8">'NP Disp'!$A$1:$E$63</definedName>
    <definedName name="_xlnm.Print_Area" localSheetId="16">'Ofertas Canceladas'!$A$1:$E$63</definedName>
    <definedName name="co_rk" localSheetId="2">#REF!,#REF!</definedName>
    <definedName name="co_rk" localSheetId="1">#REF!,#REF!</definedName>
    <definedName name="co_rk" localSheetId="6">#REF!,#REF!</definedName>
    <definedName name="co_rk" localSheetId="16">#REF!,#REF!</definedName>
    <definedName name="co_rk">#REF!,#REF!</definedName>
    <definedName name="fi_rk" localSheetId="2">#REF!,#REF!</definedName>
    <definedName name="fi_rk">#REF!,#REF!</definedName>
    <definedName name="rf_rk" localSheetId="2">#REF!,#REF!</definedName>
    <definedName name="rf_rk">#REF!,#REF!</definedName>
    <definedName name="_xlnm.Print_Titles" localSheetId="0">'Ações'!$1:$5</definedName>
    <definedName name="_xlnm.Print_Titles" localSheetId="2">'Ações 476'!$1:$5</definedName>
    <definedName name="_xlnm.Print_Titles" localSheetId="1">'Ações Disp'!$1:$5</definedName>
    <definedName name="_xlnm.Print_Titles" localSheetId="10">'CRIs'!$1:$5</definedName>
    <definedName name="_xlnm.Print_Titles" localSheetId="12">'CRIs 476'!$1:$5</definedName>
    <definedName name="_xlnm.Print_Titles" localSheetId="11">'CRIs Disp'!$1:$5</definedName>
    <definedName name="_xlnm.Print_Titles" localSheetId="5">'Deb 476'!$1:$5</definedName>
    <definedName name="_xlnm.Print_Titles" localSheetId="4">'Deb Disp'!$1:$5</definedName>
    <definedName name="_xlnm.Print_Titles" localSheetId="3">'Debêntures'!$1:$5</definedName>
    <definedName name="_xlnm.Print_Titles" localSheetId="6">'Debêntures Leasing'!$1:$5</definedName>
    <definedName name="_xlnm.Print_Titles" localSheetId="13">'FIDCs'!$1:$5</definedName>
    <definedName name="_xlnm.Print_Titles" localSheetId="15">'FIDCs 476'!$1:$5</definedName>
    <definedName name="_xlnm.Print_Titles" localSheetId="14">'FIDCs Disp'!$1:$5</definedName>
    <definedName name="_xlnm.Print_Titles" localSheetId="7">'NP'!$1:$5</definedName>
    <definedName name="_xlnm.Print_Titles" localSheetId="9">'NP 476'!$1:$5</definedName>
    <definedName name="_xlnm.Print_Titles" localSheetId="8">'NP Disp'!$1:$5</definedName>
    <definedName name="_xlnm.Print_Titles" localSheetId="16">'Ofertas Canceladas'!$1:$4</definedName>
    <definedName name="vr_rk" localSheetId="2">#REF!,#REF!</definedName>
    <definedName name="vr_rk">#REF!,#REF!</definedName>
  </definedNames>
  <calcPr fullCalcOnLoad="1"/>
</workbook>
</file>

<file path=xl/sharedStrings.xml><?xml version="1.0" encoding="utf-8"?>
<sst xmlns="http://schemas.openxmlformats.org/spreadsheetml/2006/main" count="12191" uniqueCount="3306">
  <si>
    <t>BB</t>
  </si>
  <si>
    <t>Tabela de Emissões Registradas na CVM</t>
  </si>
  <si>
    <t xml:space="preserve"> Ano 2011</t>
  </si>
  <si>
    <t>Registro CVM</t>
  </si>
  <si>
    <t>Características Dist</t>
  </si>
  <si>
    <t>Companhia(s) Emissora(s)</t>
  </si>
  <si>
    <t>TOTAL - 2011</t>
  </si>
  <si>
    <t xml:space="preserve"> Ano 2010</t>
  </si>
  <si>
    <t>REM2010/024</t>
  </si>
  <si>
    <t>FOLLOW-ON</t>
  </si>
  <si>
    <t>REM2010/023 e SEC2010/014</t>
  </si>
  <si>
    <t>IPO</t>
  </si>
  <si>
    <t>RAIA</t>
  </si>
  <si>
    <t>REM2010/022</t>
  </si>
  <si>
    <t>ANHANGUERA EDUCACIONAL</t>
  </si>
  <si>
    <t>REM/2010/021 e SEC2010/012</t>
  </si>
  <si>
    <t xml:space="preserve">BRASIL INSURANCE </t>
  </si>
  <si>
    <t>REM/2010/020 e SEC2010/011</t>
  </si>
  <si>
    <t>HRT PART. EM PETRÓLEO</t>
  </si>
  <si>
    <t>REM/2010/019</t>
  </si>
  <si>
    <t xml:space="preserve">LPS BRASIL   </t>
  </si>
  <si>
    <t>REM/2010/018 e SEC2010/010</t>
  </si>
  <si>
    <t>ESTÁCIO PARTICIPAÇÕES</t>
  </si>
  <si>
    <t>REM2010/17</t>
  </si>
  <si>
    <t>PETROBRAS</t>
  </si>
  <si>
    <t>REM2010/16</t>
  </si>
  <si>
    <t>IDEIASNET</t>
  </si>
  <si>
    <t>REM2010/15</t>
  </si>
  <si>
    <t>AMBEV</t>
  </si>
  <si>
    <t>REM2010/014</t>
  </si>
  <si>
    <t>RENOVA ENERGIA</t>
  </si>
  <si>
    <t>REM2010/013 e SEC2010/008</t>
  </si>
  <si>
    <t>BANCO DO BRASIL</t>
  </si>
  <si>
    <t>REM2010/012</t>
  </si>
  <si>
    <t>JBS</t>
  </si>
  <si>
    <t>REM2010/011</t>
  </si>
  <si>
    <t>JULIO SIMÕES LOGISTICA</t>
  </si>
  <si>
    <t>REM2010/010 e SEC2010/006</t>
  </si>
  <si>
    <t>EVEN CONSTRUTORA</t>
  </si>
  <si>
    <t>REM2010/009 e  SEC2010/005</t>
  </si>
  <si>
    <t xml:space="preserve">MILLS ESTRUTURAS </t>
  </si>
  <si>
    <t>REM2010/008</t>
  </si>
  <si>
    <t>HYPERMARCAS</t>
  </si>
  <si>
    <t>REM 2010/007 e SEC2010/004</t>
  </si>
  <si>
    <t>PRIMAV ECORODOVIAS</t>
  </si>
  <si>
    <t>REM 2010/006</t>
  </si>
  <si>
    <t>GAFISA</t>
  </si>
  <si>
    <t>REM2010/005</t>
  </si>
  <si>
    <t>OSX BRASIL</t>
  </si>
  <si>
    <t>REM 2010/004 e SEC2010/003</t>
  </si>
  <si>
    <t>BR PROPERTIES</t>
  </si>
  <si>
    <t>SEC2010/002</t>
  </si>
  <si>
    <t xml:space="preserve">PDG REALTY </t>
  </si>
  <si>
    <t>REM2010/003</t>
  </si>
  <si>
    <t xml:space="preserve">MULTIPLUS </t>
  </si>
  <si>
    <t>REM2010/002</t>
  </si>
  <si>
    <t>INPAR</t>
  </si>
  <si>
    <t>REM2010/001 e SEC2010/001</t>
  </si>
  <si>
    <t xml:space="preserve">ALIANSCE SHOPPING CENTERS </t>
  </si>
  <si>
    <t>TOTAL - 2010</t>
  </si>
  <si>
    <t xml:space="preserve"> Ano 2009</t>
  </si>
  <si>
    <t>SEC2009/015</t>
  </si>
  <si>
    <t xml:space="preserve">ANHANGUERA </t>
  </si>
  <si>
    <t>REM2009/016</t>
  </si>
  <si>
    <t>FLEURY</t>
  </si>
  <si>
    <t>SEC2009/013</t>
  </si>
  <si>
    <t>EDP - ENERGIAS DO BRASIL</t>
  </si>
  <si>
    <t>REM2009/015</t>
  </si>
  <si>
    <t xml:space="preserve">DIRECIONAL ENGENHARIA </t>
  </si>
  <si>
    <t>REM2009/014</t>
  </si>
  <si>
    <t xml:space="preserve">MARFRIG FRIGORIFICOS </t>
  </si>
  <si>
    <t>REM2009/013</t>
  </si>
  <si>
    <t>CYRELA BRAZIL REALTY</t>
  </si>
  <si>
    <t>SEC2009/012</t>
  </si>
  <si>
    <t>CETIP</t>
  </si>
  <si>
    <t>REM2009/012</t>
  </si>
  <si>
    <t>IGUATEMI</t>
  </si>
  <si>
    <t>REM2009/011</t>
  </si>
  <si>
    <t>CCR</t>
  </si>
  <si>
    <t>REM2009/010 e SEC2009/011</t>
  </si>
  <si>
    <t>BROOKFIELD</t>
  </si>
  <si>
    <t>REM2009/009 e SEC2009/010</t>
  </si>
  <si>
    <t>GOL</t>
  </si>
  <si>
    <t>REM2009/008</t>
  </si>
  <si>
    <t>BANCO SANTANDER</t>
  </si>
  <si>
    <t>REM2009/006 e SEC2009/009</t>
  </si>
  <si>
    <t>PDG REALTY</t>
  </si>
  <si>
    <t>REM2009/007</t>
  </si>
  <si>
    <t xml:space="preserve">ROSSI RESIDENCIAL </t>
  </si>
  <si>
    <t>REM2009/005</t>
  </si>
  <si>
    <t>MULTIPLAN</t>
  </si>
  <si>
    <t>SEC2009/008</t>
  </si>
  <si>
    <t>TIVIT TECNOLOGIA</t>
  </si>
  <si>
    <t>SEC2009/007</t>
  </si>
  <si>
    <t>NATURA</t>
  </si>
  <si>
    <t>REM2009/004</t>
  </si>
  <si>
    <t>PERDIGAO</t>
  </si>
  <si>
    <t>REM2009/003 E SEC2009/006</t>
  </si>
  <si>
    <t>SEC2009/005</t>
  </si>
  <si>
    <t>LIGHT</t>
  </si>
  <si>
    <t>REM2009/002 E SEC2009/004</t>
  </si>
  <si>
    <t>BR MALLS PART</t>
  </si>
  <si>
    <t>SEC2009/003</t>
  </si>
  <si>
    <t>VISANET</t>
  </si>
  <si>
    <t>REM2009/001 e SEC2009/002</t>
  </si>
  <si>
    <t xml:space="preserve">MRV ENGENHARIA </t>
  </si>
  <si>
    <t>SEC2009/001</t>
  </si>
  <si>
    <t>REDECARD</t>
  </si>
  <si>
    <t>TOTAL - 2009</t>
  </si>
  <si>
    <t xml:space="preserve"> Ano 2008</t>
  </si>
  <si>
    <t>REM2008/011</t>
  </si>
  <si>
    <t>MARFRIG</t>
  </si>
  <si>
    <t>REM2008/010</t>
  </si>
  <si>
    <t>CIA VALE DO RIO DOCE</t>
  </si>
  <si>
    <t>REM2008/009 e SEC2008/004</t>
  </si>
  <si>
    <t xml:space="preserve">SLC AGRICOLA </t>
  </si>
  <si>
    <t>REM2008/008</t>
  </si>
  <si>
    <t>OGX</t>
  </si>
  <si>
    <t>REM2008/007</t>
  </si>
  <si>
    <t>LE LIS BLANC CONFECÇÕES</t>
  </si>
  <si>
    <t>REM2008005</t>
  </si>
  <si>
    <t>METALURGICA GERDAU</t>
  </si>
  <si>
    <t>REM2008006</t>
  </si>
  <si>
    <t>GERDAU SA</t>
  </si>
  <si>
    <t>REM2008/004</t>
  </si>
  <si>
    <t>SEC2008003</t>
  </si>
  <si>
    <t>COPASA MG</t>
  </si>
  <si>
    <t>REM2008/003</t>
  </si>
  <si>
    <t>SEC2008/002</t>
  </si>
  <si>
    <t>BANCO BRADESCO</t>
  </si>
  <si>
    <t>SEC2008/001</t>
  </si>
  <si>
    <t>REM2008/002</t>
  </si>
  <si>
    <t>GP INVESTMENTS</t>
  </si>
  <si>
    <t>REM2008/001</t>
  </si>
  <si>
    <t>NUTRIPLANT</t>
  </si>
  <si>
    <t>TOTAL - 2008</t>
  </si>
  <si>
    <t xml:space="preserve"> Ano 2007</t>
  </si>
  <si>
    <t>REM2007/070</t>
  </si>
  <si>
    <t>SEC2007/053</t>
  </si>
  <si>
    <t>REM2007/069</t>
  </si>
  <si>
    <t xml:space="preserve">PERDIGÃO </t>
  </si>
  <si>
    <t>REM2007/068</t>
  </si>
  <si>
    <t>MPX</t>
  </si>
  <si>
    <t>SEC2007/052</t>
  </si>
  <si>
    <t>BM&amp;F</t>
  </si>
  <si>
    <t>REM2007/067</t>
  </si>
  <si>
    <t xml:space="preserve">BANCO PANAMERICANO </t>
  </si>
  <si>
    <t>REM2007/066</t>
  </si>
  <si>
    <t>LAEP (BDR)</t>
  </si>
  <si>
    <t>REM2007/064 E SEC2007/049</t>
  </si>
  <si>
    <t>AMIL</t>
  </si>
  <si>
    <t>REM2007/065</t>
  </si>
  <si>
    <t>BRASILBROKERS</t>
  </si>
  <si>
    <t>SEC2007/048</t>
  </si>
  <si>
    <t>BOVESPA</t>
  </si>
  <si>
    <t>REM2007/063</t>
  </si>
  <si>
    <t>HELBOR</t>
  </si>
  <si>
    <t>REM2007/062 E SEC2007/047</t>
  </si>
  <si>
    <t>AGRENCO( BDR)</t>
  </si>
  <si>
    <t xml:space="preserve">REM2007/061 </t>
  </si>
  <si>
    <t>REM2007/060</t>
  </si>
  <si>
    <t>MARISA</t>
  </si>
  <si>
    <t>REM2007/059</t>
  </si>
  <si>
    <t>REM2007/058 E SEC2007/045</t>
  </si>
  <si>
    <t>SEB</t>
  </si>
  <si>
    <t>REM2007/056 E SEC200/044</t>
  </si>
  <si>
    <t>TRISUL</t>
  </si>
  <si>
    <t>REM2007/057</t>
  </si>
  <si>
    <t>TENDA</t>
  </si>
  <si>
    <t>REM2007/055 E SEC2007/043</t>
  </si>
  <si>
    <t>BICBANCO</t>
  </si>
  <si>
    <t>REM2007/054</t>
  </si>
  <si>
    <t>SULAMÉRICA</t>
  </si>
  <si>
    <t>REM2007/053 E SEC2007/042</t>
  </si>
  <si>
    <t>SATIPEL</t>
  </si>
  <si>
    <t>REM2007/052</t>
  </si>
  <si>
    <t>COSAN LIMITED (UNITS)</t>
  </si>
  <si>
    <t>REM2007/050</t>
  </si>
  <si>
    <t>GENERAL SHOPPING</t>
  </si>
  <si>
    <t>REM2007/051 E SEC2007/041</t>
  </si>
  <si>
    <t>ESTÁCIO PART (UNITS)</t>
  </si>
  <si>
    <t>REM2007/047 E SEC2007/038</t>
  </si>
  <si>
    <t>SPRINGS GLOBAL</t>
  </si>
  <si>
    <t>REM2007/048 E SEC2007/039</t>
  </si>
  <si>
    <t>REM2007/049 E SEC2007/040</t>
  </si>
  <si>
    <t>CIA PROVIDÊNCIA</t>
  </si>
  <si>
    <t>REM2007/046 E SEC2007/037</t>
  </si>
  <si>
    <t>BANRISUL</t>
  </si>
  <si>
    <t>REM2007/045 E SEC2007/036</t>
  </si>
  <si>
    <t>BANCO ABC BRASIL</t>
  </si>
  <si>
    <t>REM2007/040 E SEC2007/032</t>
  </si>
  <si>
    <t>MRV ENGENHARIA</t>
  </si>
  <si>
    <t>REM2007/041 E SEC2007/033</t>
  </si>
  <si>
    <t>CIA HERING</t>
  </si>
  <si>
    <t>REM2007/042 E SEC2007/034</t>
  </si>
  <si>
    <t>TRIUNFO</t>
  </si>
  <si>
    <t>REM2007/043 E SEC2007/034</t>
  </si>
  <si>
    <t>KROTON EDUCACIONAL (UNITS)</t>
  </si>
  <si>
    <t>REM2007/044 E SEC2007/035</t>
  </si>
  <si>
    <t>AÇÚCAR GUARANI</t>
  </si>
  <si>
    <t>REM2007/038</t>
  </si>
  <si>
    <t>MINERVA</t>
  </si>
  <si>
    <t>REM2007/039 E SEC2007/031</t>
  </si>
  <si>
    <t>BANCO PATAGONIA (BDRS)</t>
  </si>
  <si>
    <t>REM2007/037</t>
  </si>
  <si>
    <t>IVEST TUR</t>
  </si>
  <si>
    <t>REM2007/036 E SEC2007/029</t>
  </si>
  <si>
    <t>REM2007/035 E SEC2007/028</t>
  </si>
  <si>
    <t>BANCO INDUSVAL MULTISTOCK</t>
  </si>
  <si>
    <t>REM2007/034 E SEC2007/027</t>
  </si>
  <si>
    <t>DROGASIL</t>
  </si>
  <si>
    <t>REM2007/033 E SEC2007/026</t>
  </si>
  <si>
    <t>TEGMA</t>
  </si>
  <si>
    <t>REM2007/031 E SEC2007/024</t>
  </si>
  <si>
    <t>REM2007/032 E SEC2007/025</t>
  </si>
  <si>
    <t>BANCO DAYCOVAL</t>
  </si>
  <si>
    <t>REM2007/030 E SEC2007/022</t>
  </si>
  <si>
    <t>BANCO CRUZEIRO DO SUL</t>
  </si>
  <si>
    <t>REM2007/029</t>
  </si>
  <si>
    <t>EZ TEC</t>
  </si>
  <si>
    <t>REM2007/028 E SEC2007/021</t>
  </si>
  <si>
    <t>LOG-IN</t>
  </si>
  <si>
    <t>REM2007/027</t>
  </si>
  <si>
    <t>SLC AGRÍCOLA</t>
  </si>
  <si>
    <t>REM2007/026</t>
  </si>
  <si>
    <t>PARANÁ BANCO</t>
  </si>
  <si>
    <t>REM2007/025</t>
  </si>
  <si>
    <t>REM2007/024</t>
  </si>
  <si>
    <t>TARPON (BDRS)</t>
  </si>
  <si>
    <t>SEC2007/016</t>
  </si>
  <si>
    <t>USIMINAS</t>
  </si>
  <si>
    <t>REM2007/023 E SEC2007/019</t>
  </si>
  <si>
    <t>CREMER</t>
  </si>
  <si>
    <t>REM2007/022 E SEC2007/018</t>
  </si>
  <si>
    <t>WILSON SONS (BDRS)</t>
  </si>
  <si>
    <t>REM2007/021 E SEC2007/016</t>
  </si>
  <si>
    <t>BANCO SOFISA</t>
  </si>
  <si>
    <t>REM2007/020  E SEC2007/015</t>
  </si>
  <si>
    <t>AGRA</t>
  </si>
  <si>
    <t>REM2007/019</t>
  </si>
  <si>
    <t>CR2</t>
  </si>
  <si>
    <t>REM2007/018 E SEC2007/014</t>
  </si>
  <si>
    <t>BEMATECH</t>
  </si>
  <si>
    <t>REM2007/016 E SEC2007/012</t>
  </si>
  <si>
    <t>METALFRIO</t>
  </si>
  <si>
    <t>REM2007/017 E SEC2007/013</t>
  </si>
  <si>
    <t>INDS ROMI</t>
  </si>
  <si>
    <t>REM2007/014</t>
  </si>
  <si>
    <t>JHSF</t>
  </si>
  <si>
    <t>REM2007/015 E SEC2007/011</t>
  </si>
  <si>
    <t>HERINGER</t>
  </si>
  <si>
    <t>REM2007/013</t>
  </si>
  <si>
    <t>REM2007/012</t>
  </si>
  <si>
    <t>EVEN</t>
  </si>
  <si>
    <t>REM2007/011 E SEC2007/010</t>
  </si>
  <si>
    <t>BANCO PINE</t>
  </si>
  <si>
    <t>REM2007/010 E SEC2007/009</t>
  </si>
  <si>
    <t>REM2007/009 E SEC2007/008</t>
  </si>
  <si>
    <t>REN2007/008 E SEC2007/007</t>
  </si>
  <si>
    <t xml:space="preserve">ANHANGUERA (UNITS) </t>
  </si>
  <si>
    <t>REM2007/007</t>
  </si>
  <si>
    <t>GVT</t>
  </si>
  <si>
    <t>REM2007/006 E  SEC2007/006</t>
  </si>
  <si>
    <t>SÃO MARTINHO</t>
  </si>
  <si>
    <t>SEC2007/005</t>
  </si>
  <si>
    <t>SUZANO</t>
  </si>
  <si>
    <t>SEC2007/004</t>
  </si>
  <si>
    <t>EMBRAER</t>
  </si>
  <si>
    <t>REM2007/005</t>
  </si>
  <si>
    <t>REM2007/004 E SEC2007/003</t>
  </si>
  <si>
    <t>TECNISA</t>
  </si>
  <si>
    <t>REM2007/002</t>
  </si>
  <si>
    <t>RODOBENS</t>
  </si>
  <si>
    <t>REM2007/003 E SEC2007/002</t>
  </si>
  <si>
    <t>CAMARGO CORRÊA</t>
  </si>
  <si>
    <t>REM2007/001 E SEC2007/001</t>
  </si>
  <si>
    <t>TOTAL - 2007</t>
  </si>
  <si>
    <t>Tabela de Emissões Dispensadas na CVM</t>
  </si>
  <si>
    <t>Dispensa CVM</t>
  </si>
  <si>
    <t>Valor Dispensado 
(R$ milhões)</t>
  </si>
  <si>
    <t>-</t>
  </si>
  <si>
    <t>TEC TOY</t>
  </si>
  <si>
    <t>Debêntures</t>
  </si>
  <si>
    <t>DEBÊNTURES SIMPLES</t>
  </si>
  <si>
    <t>BNDES PARTICIPAÇÕES</t>
  </si>
  <si>
    <t xml:space="preserve">CONCESSIONÁRIA ROTA DAS BANDEIRAS </t>
  </si>
  <si>
    <t xml:space="preserve">ELEKTRO ELETRICIDADE E SERVIÇOS </t>
  </si>
  <si>
    <t xml:space="preserve">TRANSMISSORA ALIANÇA DE ENERGIA ELÉTRICA </t>
  </si>
  <si>
    <t xml:space="preserve">BANDEIRANTE ENERGIA </t>
  </si>
  <si>
    <t>TELEMAR NORTE LESTE</t>
  </si>
  <si>
    <t>AES TIETÊ</t>
  </si>
  <si>
    <t xml:space="preserve">ELETROPAULO METROPOLITANA </t>
  </si>
  <si>
    <t xml:space="preserve">CIA SANEAMENTO BÁSICO ESTADO SÃO PAULO </t>
  </si>
  <si>
    <t xml:space="preserve">CONCESSIONÁRIA DE RODOVIAS DO INTERIOR PAULISTA </t>
  </si>
  <si>
    <t>CENTROVIAS-SISTEMAS RODOVIÁRIOS</t>
  </si>
  <si>
    <t>AUTOVIAS</t>
  </si>
  <si>
    <t>VIANORTE</t>
  </si>
  <si>
    <t xml:space="preserve">MRV ENGENHARIA E PARTICIPAÇÕES </t>
  </si>
  <si>
    <t xml:space="preserve">CEMIG GERAÇÃO E TRANSMISSÃO </t>
  </si>
  <si>
    <t xml:space="preserve">BROOKFIELD INCORPORAÇÕES </t>
  </si>
  <si>
    <t xml:space="preserve">CTEEP-CIA TRANSM ENERGIA ELÉTR. PAULISTA </t>
  </si>
  <si>
    <t xml:space="preserve">AMPLA ENERGIA E SERVIÇOS </t>
  </si>
  <si>
    <t xml:space="preserve">ECORODOVIAS CONCESSÕES E SERVIÇOS </t>
  </si>
  <si>
    <t xml:space="preserve">ALUPAR INVESTIMENTO </t>
  </si>
  <si>
    <t xml:space="preserve">REDE ENERGIA </t>
  </si>
  <si>
    <t xml:space="preserve">BNDES PARTICIPAÇÕES </t>
  </si>
  <si>
    <t xml:space="preserve">ANHANGUERA EDUCACIONAL </t>
  </si>
  <si>
    <t xml:space="preserve">VIVO PARTICIPAÇÕES </t>
  </si>
  <si>
    <t xml:space="preserve">CIA ENERG CEARA - COELCE </t>
  </si>
  <si>
    <t xml:space="preserve">COMPANHIA DE CONCESSÕES RODOVIÁRIAS </t>
  </si>
  <si>
    <t xml:space="preserve">COMPANHIA PAULISTA DE FORCA LUZ - CPFL </t>
  </si>
  <si>
    <t xml:space="preserve">CPFL GERAÇÃO DE ENERGIA </t>
  </si>
  <si>
    <t xml:space="preserve">RIO GRANDE ENERGIA </t>
  </si>
  <si>
    <t xml:space="preserve">LIGHT SERVIÇOS DE ELETRICIDADE </t>
  </si>
  <si>
    <t xml:space="preserve">BRADESPAR </t>
  </si>
  <si>
    <t xml:space="preserve">HOPI HARI </t>
  </si>
  <si>
    <t xml:space="preserve">TELEMAR NORTE LESTE </t>
  </si>
  <si>
    <t xml:space="preserve">TRACTEBEL ENERGIA </t>
  </si>
  <si>
    <t>BRADESPAR</t>
  </si>
  <si>
    <t>CIA SANEAMENTO BÁSICO ESTADO SÃO PAULO</t>
  </si>
  <si>
    <t xml:space="preserve">DUKE ENERGY </t>
  </si>
  <si>
    <t>DEBÊNTURES CONVERSÍVEIS EM AÇÕES</t>
  </si>
  <si>
    <t>PARANAPANEMA</t>
  </si>
  <si>
    <t xml:space="preserve">UNIDAS </t>
  </si>
  <si>
    <t>B2W</t>
  </si>
  <si>
    <t xml:space="preserve">BIC ARRENDAMENTO MERCANTIL </t>
  </si>
  <si>
    <t>TELEMAR</t>
  </si>
  <si>
    <t xml:space="preserve">GAFISA SA </t>
  </si>
  <si>
    <t xml:space="preserve">KLABIN SEGALL S/A </t>
  </si>
  <si>
    <t xml:space="preserve">AMERICAN BANKNOTE S/A </t>
  </si>
  <si>
    <t>SANEPAR</t>
  </si>
  <si>
    <t>DEB/2008/013</t>
  </si>
  <si>
    <t>ENERGISA</t>
  </si>
  <si>
    <t>ENERGIPE</t>
  </si>
  <si>
    <t>EVEN CONSTRUTORA E INCORPORADORA</t>
  </si>
  <si>
    <t>DEB2008/009</t>
  </si>
  <si>
    <t>DEB2008/008</t>
  </si>
  <si>
    <t>BFB LEASING</t>
  </si>
  <si>
    <t xml:space="preserve">BRADESCO LEASING </t>
  </si>
  <si>
    <t>SUBESTAÇÃO ELETROMETRÔ</t>
  </si>
  <si>
    <t>DEB2008/001</t>
  </si>
  <si>
    <t>DEB/2007/051</t>
  </si>
  <si>
    <t>COSERN</t>
  </si>
  <si>
    <t>DEB/2007/050</t>
  </si>
  <si>
    <t>COELBA</t>
  </si>
  <si>
    <t>DEB/2007/049</t>
  </si>
  <si>
    <t>DEB/2007/048</t>
  </si>
  <si>
    <t>CEMIG DISTRIBUIÇÃO</t>
  </si>
  <si>
    <t>DEB/2007/047</t>
  </si>
  <si>
    <t xml:space="preserve">ELETROPAULO </t>
  </si>
  <si>
    <t>DEB/2007/046</t>
  </si>
  <si>
    <t>DIBENS LEASING</t>
  </si>
  <si>
    <t>REAL LEASING</t>
  </si>
  <si>
    <t>SAFRA LEASING</t>
  </si>
  <si>
    <t>TERMOPERNAMBUCO</t>
  </si>
  <si>
    <t>KLABIN SEGALL</t>
  </si>
  <si>
    <t xml:space="preserve">CPFL ENERGIA </t>
  </si>
  <si>
    <t>ITAUSEG</t>
  </si>
  <si>
    <t>J MACÊDO S.A.</t>
  </si>
  <si>
    <t xml:space="preserve">SANTHER </t>
  </si>
  <si>
    <t xml:space="preserve">ZAIN </t>
  </si>
  <si>
    <t xml:space="preserve">SAFRA LEASING SA ARRENDAMENTO MERCANTIL </t>
  </si>
  <si>
    <t>VIAOESTE</t>
  </si>
  <si>
    <t>CTBC</t>
  </si>
  <si>
    <t>BR MALLS PARTICIPAÇOES</t>
  </si>
  <si>
    <t>SUDAMERIS ARREND MERCANTIL</t>
  </si>
  <si>
    <t>CAIXA ADM DIV PUB ESTADUAL</t>
  </si>
  <si>
    <t>PDG REALTY SA EMPREENDIMENTOS E PARTS</t>
  </si>
  <si>
    <t>ROSSI RESIDENCIAL</t>
  </si>
  <si>
    <t>BV LEASING - ARRENDAMENTO MERCANTIL</t>
  </si>
  <si>
    <t>COMPANY</t>
  </si>
  <si>
    <t>NOVA AMERICA SA-AGROENERGIA</t>
  </si>
  <si>
    <t>LOCALIZA RENT A CAR</t>
  </si>
  <si>
    <t>ESPIRITO SANTO CENTRAIS ELETRICAS</t>
  </si>
  <si>
    <t>IGUATEMI EMPRESA DE SHOPPING CENTERS</t>
  </si>
  <si>
    <t>TRACTEBEL ENERGIA</t>
  </si>
  <si>
    <t>CONCES DA ROD OSÓRIO-POA S/A - CONCEPA</t>
  </si>
  <si>
    <t>ITAPEBI GERAÇÃO DE ENERGIA S/A</t>
  </si>
  <si>
    <t>SAFRA LEASING SA ARRENDAMENTO MERCANTIL</t>
  </si>
  <si>
    <t>COMPANHIA BRASILEIRA DE DISTRIBUIÇÃO</t>
  </si>
  <si>
    <t>LOJAS AMERICANAS S.A</t>
  </si>
  <si>
    <t>CEMIG GERAÇÃO E TRANSMISSÃO S/A</t>
  </si>
  <si>
    <t>CEMAR</t>
  </si>
  <si>
    <t xml:space="preserve"> EVEN CONSTRUTORA E INCORPORADORA S.A. </t>
  </si>
  <si>
    <t xml:space="preserve">TELEMAR PARTICIPAÇÕES </t>
  </si>
  <si>
    <t>PDG REALTY - EMPREENDIMENTOS E PARTICIPAÇÕES</t>
  </si>
  <si>
    <t xml:space="preserve">CONSTRUTORA TENDA </t>
  </si>
  <si>
    <t>ANHANGUERA EDUCACIONAL PARTICIPAÇÕES</t>
  </si>
  <si>
    <t xml:space="preserve">USINAS SIDERURGICAS DE MINAS GERAIS SA </t>
  </si>
  <si>
    <t xml:space="preserve">CIA PIRATININGA DE FORÇA E LUZ </t>
  </si>
  <si>
    <t xml:space="preserve">ROSSI RESIDENCIAL SA </t>
  </si>
  <si>
    <t>COMPANHIA DE CONCESSÕES RODOVIÁRIAS</t>
  </si>
  <si>
    <t xml:space="preserve">LOCALIZA RENT A CAR SA </t>
  </si>
  <si>
    <t xml:space="preserve">COMPANHIA DE GÁS DE SÃO PAULO - COMGÁS </t>
  </si>
  <si>
    <t xml:space="preserve">NOVA AMERICA SA-AGROENERGIA </t>
  </si>
  <si>
    <t xml:space="preserve">ALL - AMÉRICA LATINA LOGÍSTICA DO BRASIL S.A. </t>
  </si>
  <si>
    <t xml:space="preserve">FERROBAN FERROVIAS BANDEIRANTES SA  07 </t>
  </si>
  <si>
    <t>FERRONORTE S/A FERROVIAS NORTE BRASIL</t>
  </si>
  <si>
    <t xml:space="preserve">RIO GRANDE ENERGIA SA </t>
  </si>
  <si>
    <t xml:space="preserve">ULTRAPAR PARTICIPAÇÕES SA </t>
  </si>
  <si>
    <t xml:space="preserve">HELBOR EMPREENDIMENTOS S/A </t>
  </si>
  <si>
    <t>ULTRAPAR PARTICIPAÇÕES AS</t>
  </si>
  <si>
    <t>Tabela de Emissões ICVM/476</t>
  </si>
  <si>
    <t>ICVM/476</t>
  </si>
  <si>
    <t>Data de Início</t>
  </si>
  <si>
    <t>COELBA - COMPANHIA DE ELETRICIDADE DO ESTADO DA BAHIA</t>
  </si>
  <si>
    <t>BBO PARTICIPAÇÕES</t>
  </si>
  <si>
    <t>ECOPART INVESTIMENTOS</t>
  </si>
  <si>
    <t>CETIP - BALCÃO ORGANIZADOS DE ATIVOS E DERIVATIVOS</t>
  </si>
  <si>
    <t>ODEBRECHT TRANSPORT PARTICIPAÇÕES</t>
  </si>
  <si>
    <t>JULIO SIMÕES</t>
  </si>
  <si>
    <t>CENTRAIS ELÉTRICAS DA PARAÍBA - EPASA</t>
  </si>
  <si>
    <t>RIOFORTE INVEST HOLDING BRASIL</t>
  </si>
  <si>
    <t>SOCIEDADE COMERCIAL E IMPORTADORA HERMES</t>
  </si>
  <si>
    <t>BRASTURINVEST INVESTIMENTO TURÍSTICOS</t>
  </si>
  <si>
    <t>ELOG</t>
  </si>
  <si>
    <t>VIALCO CONCESSÕES RODOVIÁRIAS</t>
  </si>
  <si>
    <t>ALUPAR INVESTIMENTO</t>
  </si>
  <si>
    <t>COMPORTE PARTICIPAÇÕES</t>
  </si>
  <si>
    <t>INBEV PARTICIPAÇÕES SOCIETÁRIAS</t>
  </si>
  <si>
    <t>ISOLUX ENERGIA</t>
  </si>
  <si>
    <t>RODOVIAS DAS COLINAS</t>
  </si>
  <si>
    <t>CIA DE LOCAÇÃO DAS AMÉRICAS</t>
  </si>
  <si>
    <t>CIBE PARTICIPAÇÕES E EMPREENDIMENTOS</t>
  </si>
  <si>
    <t>INTERVIAS - CONC. DE RODOVIAS DO INTERIOR PAULISTA</t>
  </si>
  <si>
    <t>COMPANHIA PIRATININGA DE FORÇA E LUZ</t>
  </si>
  <si>
    <t>CAMPOS NOVOS ENERGIA</t>
  </si>
  <si>
    <t>MINERAÇÃO CARAÍBA</t>
  </si>
  <si>
    <t>CONCESSIONÁRIA DO SISTEMA ANHANGUERA BANDEIRANTES</t>
  </si>
  <si>
    <t>KALLAS INCORPORAÇÕES E CONSTRUÇÕES</t>
  </si>
  <si>
    <t xml:space="preserve">WTORRE PROPERTIES </t>
  </si>
  <si>
    <t>TRIO ASSESSORIA, ADMINISTRAÇÃO E PARTICIPAÇÕES</t>
  </si>
  <si>
    <t>FREFER METAL PLUS</t>
  </si>
  <si>
    <t>LOCAR GUINDASTES E TRANSPORTES INTERMODAIS</t>
  </si>
  <si>
    <t>CONCESSIONÁRIA DA RODOVIA PRESIDENTE DUTRA</t>
  </si>
  <si>
    <t>CR2 EMPREENDIMENTOS IMOBILIÁRIOS S/A</t>
  </si>
  <si>
    <t>ALLPARK EMPREENDIMENTOS, PARTICIPAÇÕES E SERVIÇOS</t>
  </si>
  <si>
    <t>SALUS EMPREENDIMENTOS LOGÍSTICOS</t>
  </si>
  <si>
    <t>MOURA DEBEUX ENGENHARIA</t>
  </si>
  <si>
    <t>SCALINA</t>
  </si>
  <si>
    <t>TF TÊXITL</t>
  </si>
  <si>
    <t>EDITORA ABRIL</t>
  </si>
  <si>
    <t>HELBOR EMPREENDIMENTOS</t>
  </si>
  <si>
    <t>CYRELA BRAZIL REALTY EMPREENDIMENTOS E PARTICIPAÇÕES</t>
  </si>
  <si>
    <t>COMPANHIA DE PARTICIPAÇÕES EM CONCESSÕES</t>
  </si>
  <si>
    <t>EMPRESA BRASILEIRA DE TELECOMUNICAÇÕES - EMBRATEL</t>
  </si>
  <si>
    <t>VRG LINHAS AÉREAS</t>
  </si>
  <si>
    <t>SPI - SOCIEDADE PARA PARTICIPAÇÕES EM INFRAESTRUTURA</t>
  </si>
  <si>
    <t>SOARES PENIDO CONCESSÕES</t>
  </si>
  <si>
    <t>JHSF PARTICIPAÇÕES S.A.</t>
  </si>
  <si>
    <t>VIX LOGÍSTICA</t>
  </si>
  <si>
    <t>OURO VERDE TRANSPORTE E LOCAÇÃO</t>
  </si>
  <si>
    <t>QUEIROZ GALVÃO DESENVOLVIMENTO IMOBILIÁRIO</t>
  </si>
  <si>
    <t>QUALICORP CORRETORA DE SEGUROS</t>
  </si>
  <si>
    <t>QC HOLDING II PARTICIPAÇÕES</t>
  </si>
  <si>
    <t>SIFCO</t>
  </si>
  <si>
    <t>TELE NORTE LESTE PARTICIPAÇÕES</t>
  </si>
  <si>
    <t>COMERCIAL AUTOMOTIVA</t>
  </si>
  <si>
    <t>CAMARGO CORRÊA INVESTIMENTOS INFRA-ESTRUTURA</t>
  </si>
  <si>
    <t>OAS EMPREENDIMENTOS</t>
  </si>
  <si>
    <t>INTELBRAS</t>
  </si>
  <si>
    <t>FERTILIZANTES HERINGER</t>
  </si>
  <si>
    <t>CROMEX</t>
  </si>
  <si>
    <t>B2W - CIA. GLOBAL DO VAREJO</t>
  </si>
  <si>
    <t>TPI TRIUNFO PARTICIPAÇÕES E INVESTIMENTOS</t>
  </si>
  <si>
    <t>NEERANS EMPREENDIMENTOS E PARTICIPAÇÕES</t>
  </si>
  <si>
    <t>CASA &amp; VÍDEO RIO DE JANEIRO</t>
  </si>
  <si>
    <t>CIA. DE LOCAÇÃO DAS AMÉRICAS</t>
  </si>
  <si>
    <t>SABESP</t>
  </si>
  <si>
    <t>RODOBENS NEGÓCIOS IMOBILIÁRIOS</t>
  </si>
  <si>
    <t>EMPRESA BRASILEIRA DE BEBIDAS E ALIMENTOS</t>
  </si>
  <si>
    <t>MRS LOGÍSTICA</t>
  </si>
  <si>
    <t>GALVÃO PARTICIPAÇÕES</t>
  </si>
  <si>
    <t>SANTOS BRASIL</t>
  </si>
  <si>
    <t>MANGELS INDUSTRIAL</t>
  </si>
  <si>
    <t>ITAÚSA</t>
  </si>
  <si>
    <t>ELETROPAULO METROPOLITANA</t>
  </si>
  <si>
    <t>FORJAS TAURUS</t>
  </si>
  <si>
    <t>RODONORTE</t>
  </si>
  <si>
    <t>CANABRAVA ENEGÉTICA</t>
  </si>
  <si>
    <t>CPFL GERAÇÃO DE ENERGIA</t>
  </si>
  <si>
    <t>CONSTRUÇÕES E COMÉRCIO CAMARGO CORREA S.A.</t>
  </si>
  <si>
    <t>DROGARIA SÃO PAULO</t>
  </si>
  <si>
    <t>MMS PARTICIPAÇÕES</t>
  </si>
  <si>
    <t>CAMARGO CORREA</t>
  </si>
  <si>
    <t>CELULOSE IRANI S.A.</t>
  </si>
  <si>
    <t>T4F ENTRETENIMENTO</t>
  </si>
  <si>
    <t>ATIVOS S.A. SECURITIZADORA DE CRÉDITOS FINANCEIROS</t>
  </si>
  <si>
    <t>ODEBRECHT SERVIÇOS E PARTICIPAÇÕES</t>
  </si>
  <si>
    <t>AMIL PARTICIPAÇÕES</t>
  </si>
  <si>
    <t>HÉLIO BORENSTEIN</t>
  </si>
  <si>
    <t>CYRELA COMMERCIAL PROPERTIES</t>
  </si>
  <si>
    <t>INVEPAR</t>
  </si>
  <si>
    <t>RENOVIAS</t>
  </si>
  <si>
    <t>CPQ BRASIL</t>
  </si>
  <si>
    <t>CENTRAIS ELÉTRICAS MATOGROSSENSES</t>
  </si>
  <si>
    <t>GRV</t>
  </si>
  <si>
    <t>CAMIL</t>
  </si>
  <si>
    <t>INPAR INVESTIMENTOS</t>
  </si>
  <si>
    <t>BATTISTELLA</t>
  </si>
  <si>
    <t>CIA BRASILEIRA DE DISTRIBUIÇÃO</t>
  </si>
  <si>
    <t>VIABAHIA</t>
  </si>
  <si>
    <t>EPASA</t>
  </si>
  <si>
    <t>MMX</t>
  </si>
  <si>
    <t>O ESTADO DE SÃO PAULO</t>
  </si>
  <si>
    <t>TRACTEBEL</t>
  </si>
  <si>
    <t>ENERGISA MINAS GERAIS</t>
  </si>
  <si>
    <t>ENERGISA PARAIBA</t>
  </si>
  <si>
    <t>ENERGISA SERGIPE</t>
  </si>
  <si>
    <t>CONCESSIONÁRIA DO RODOANEL OESTE</t>
  </si>
  <si>
    <t>ODEBRECHT</t>
  </si>
  <si>
    <t>MAKRO ATACADISTA</t>
  </si>
  <si>
    <t>TOTAL FLEET</t>
  </si>
  <si>
    <t>CIA LESTE PAULISTA DE ENERGIA</t>
  </si>
  <si>
    <t>INBEV</t>
  </si>
  <si>
    <t>ALUPAR</t>
  </si>
  <si>
    <t>COMPANHIA JAGUARI DE ENERGIA</t>
  </si>
  <si>
    <t>COMPANHIA SUL PAULISTA</t>
  </si>
  <si>
    <t>CPFL COMERCIALIZAÇÃO BRASIL</t>
  </si>
  <si>
    <t>TAM</t>
  </si>
  <si>
    <t>ULTRAPAR</t>
  </si>
  <si>
    <t>CONCESSIONÁRIA AUTO RAPOSO TAVARES</t>
  </si>
  <si>
    <t>REFINARIA DE PETRÓLEO RIOGRANDENSE</t>
  </si>
  <si>
    <t>Notas Promissórias</t>
  </si>
  <si>
    <t>Ano 2011</t>
  </si>
  <si>
    <t>Ano 2010</t>
  </si>
  <si>
    <t>NOTAS PROMISSÓRIAS</t>
  </si>
  <si>
    <t xml:space="preserve">WTORRE EMPREENDIMENTOS IMOBILIÁRIOS </t>
  </si>
  <si>
    <t>TERNA</t>
  </si>
  <si>
    <t>CEMIG</t>
  </si>
  <si>
    <t>CONC. DAS RODOVIAS AYRTON SENNA E CARVALHO PINTO</t>
  </si>
  <si>
    <t>ECORODOIVIAS CONCESSÕES E SERVIÇOS</t>
  </si>
  <si>
    <t xml:space="preserve">VOTORANTIM FINANÇAS </t>
  </si>
  <si>
    <t>ELIANE S.A. REVESTIMENTOS CERÂMICOS</t>
  </si>
  <si>
    <t xml:space="preserve">CONCESSIONÁRIA RODOANEL OESTE </t>
  </si>
  <si>
    <t xml:space="preserve">CIA LESTE PAULISTA DE ENERGIA </t>
  </si>
  <si>
    <t>SANTOS BRASIL PARTICIPAÇÕES</t>
  </si>
  <si>
    <t>CIA SUL PAULISTA DE ENERGIA</t>
  </si>
  <si>
    <t>CIA JAGUARI DE ENERGIA</t>
  </si>
  <si>
    <t>CIA PAULISTA DE FORCA LUZ - CPFL</t>
  </si>
  <si>
    <t>RIO GRANDE ENERGIA</t>
  </si>
  <si>
    <t xml:space="preserve">CONCESSIONÁRIA DO RODOANEL OESTE </t>
  </si>
  <si>
    <t xml:space="preserve">AUTOPISTA REGIS BITTENCOURT </t>
  </si>
  <si>
    <t xml:space="preserve">AUTOPISTA LITORAL SUL </t>
  </si>
  <si>
    <t>AUTOPISTA PLANALTO SUL</t>
  </si>
  <si>
    <t xml:space="preserve">AUTOPISTA FLUMINENSE </t>
  </si>
  <si>
    <t xml:space="preserve">AUTOPISTA FERNÃO DIAS </t>
  </si>
  <si>
    <t xml:space="preserve">CONCESSIONÁRIA AUTO RAPOSO TAVARES </t>
  </si>
  <si>
    <t>MOURA DUBEUX ENGENHARIA</t>
  </si>
  <si>
    <t>ULTRAPAR PARTICIPAÇÕES</t>
  </si>
  <si>
    <t>COBRA TECNOLOGIA</t>
  </si>
  <si>
    <t>CTEEP-CIA TRANSM ENERGIA ELÉTR. PAULISTA</t>
  </si>
  <si>
    <t>EMBRATEL</t>
  </si>
  <si>
    <t xml:space="preserve">VOTARANTIM </t>
  </si>
  <si>
    <t xml:space="preserve">INVITEL SA </t>
  </si>
  <si>
    <t>CONCESSIONÁRIA DO RODOANEL OESTE S.A.</t>
  </si>
  <si>
    <t xml:space="preserve">COSAN SA </t>
  </si>
  <si>
    <t>BRENCO - CIA BRASILEIRA DE ENERGIA RENOVÁVEL</t>
  </si>
  <si>
    <t>ALUPAR INVESTIMENTOS S.A.</t>
  </si>
  <si>
    <t xml:space="preserve">ATIAIA ENERGIA </t>
  </si>
  <si>
    <t xml:space="preserve">COELCE </t>
  </si>
  <si>
    <t xml:space="preserve">ANDRADE GUTIERREZ PARTICIPAÇÕES </t>
  </si>
  <si>
    <t xml:space="preserve">VOTORANTIM FINANÇAS    </t>
  </si>
  <si>
    <t>TERNA PARTICIPAÇÕES S.A.</t>
  </si>
  <si>
    <t xml:space="preserve">TRACTEBEL ENERGIA S.A. </t>
  </si>
  <si>
    <t>TCO IP S.A.</t>
  </si>
  <si>
    <t>JULIO SIMÕES PARTICIPAÇÕES S.A.</t>
  </si>
  <si>
    <t>VOTORANTIM CIMENTOS BRASIL</t>
  </si>
  <si>
    <t>RNP2008/007</t>
  </si>
  <si>
    <t>RNP2008/006</t>
  </si>
  <si>
    <t xml:space="preserve">ENERGISA </t>
  </si>
  <si>
    <t xml:space="preserve">EMAE-EMP.METROPOLITANA ÁGUAS ENERGIA </t>
  </si>
  <si>
    <t xml:space="preserve"> - </t>
  </si>
  <si>
    <t>TECHOLD</t>
  </si>
  <si>
    <t xml:space="preserve">CIA ESTADUAL DE GERACAO E TRANSMISSAO </t>
  </si>
  <si>
    <t xml:space="preserve">CHAPECOENSE </t>
  </si>
  <si>
    <t xml:space="preserve">CIA. PROVIDENCIA </t>
  </si>
  <si>
    <t xml:space="preserve">TELEMAR </t>
  </si>
  <si>
    <t xml:space="preserve">CPFL ENERGIA S A </t>
  </si>
  <si>
    <t>ZAIN PARTICIPAÇÕES S/A</t>
  </si>
  <si>
    <t>CESP - COMPANHIA ENERGÉTICA DE SÃO PAULO</t>
  </si>
  <si>
    <t>SUDAMERIS ARREND MERCANTIL AS</t>
  </si>
  <si>
    <t>OBRASCÓN HUARTE LAIN BRASIL</t>
  </si>
  <si>
    <t>CIA FORÇA E LUZ CATAGUAZES-LEOPOLDINA</t>
  </si>
  <si>
    <t>SERRA DO FACÃO</t>
  </si>
  <si>
    <t>CHAPECOENSE GERAÇÃO S/A</t>
  </si>
  <si>
    <t>ALNILAN S.A</t>
  </si>
  <si>
    <t>NOVA AMÉRICA S/A AGROENERGIA</t>
  </si>
  <si>
    <t xml:space="preserve">MEGAPAR PARTICIPAÇÕES </t>
  </si>
  <si>
    <t>LINHA AMARELA</t>
  </si>
  <si>
    <t>LOKESH EMP. E PART.</t>
  </si>
  <si>
    <t>MONISH EMP. E PART.</t>
  </si>
  <si>
    <t xml:space="preserve">CTEEP </t>
  </si>
  <si>
    <t>RIO IACO PARTICIPAÇÕES</t>
  </si>
  <si>
    <t>CONC. RODOVIAS DO TIETÊ</t>
  </si>
  <si>
    <t>MARNO PARTICIPAÇÕES SOCIETÁRIAS</t>
  </si>
  <si>
    <t xml:space="preserve">DIAGNÓSTICOS DA AMÉRICA </t>
  </si>
  <si>
    <t>EUROFARMA LABORATÓRIOS</t>
  </si>
  <si>
    <t>STATE GRID BRAZIL HOLDING</t>
  </si>
  <si>
    <t>JCPM PARTICIPAÇÕES E EMPREENDIMENTOS</t>
  </si>
  <si>
    <t xml:space="preserve">CONCESSIONÁRIA DO SISTEMA ANHANGUERA BANDEIRANTES </t>
  </si>
  <si>
    <t>VALISÉRE INDUSTRIA E COMERCIO</t>
  </si>
  <si>
    <t>FMG EMPREENDIMENTOS HOSPITALARES</t>
  </si>
  <si>
    <t xml:space="preserve">LINHARES GERAÇÃO </t>
  </si>
  <si>
    <t>CAPUCHE EMPREENDIMENTOS IMOBILIÁRIOS S.A.</t>
  </si>
  <si>
    <t>UNIDAS</t>
  </si>
  <si>
    <t>EMPRESA JORNALÍSTICA ECONÔMICA</t>
  </si>
  <si>
    <t>CONCESSÃO METROVIÁRIA DO RIO DE JANEIRO</t>
  </si>
  <si>
    <t>POLIMETAL PARTICIPAÇÕES</t>
  </si>
  <si>
    <t>ABRIL EDUCAÇÃO</t>
  </si>
  <si>
    <t>OAS ENGENHARIA E PARTICIPAÇÕES</t>
  </si>
  <si>
    <t>BRASIF</t>
  </si>
  <si>
    <t>SPI - SOCIEDADE PARA PART. EM INFRA.</t>
  </si>
  <si>
    <t xml:space="preserve">SBF COMERCIO DE PRODUTOS ESPORTIVOS </t>
  </si>
  <si>
    <t>CPM BRAXIS</t>
  </si>
  <si>
    <t>CONC. DAS ROD. AYRTON SENNA E CARVALHO PINTO</t>
  </si>
  <si>
    <t>TELE NORTE LESTE PARTICIPAÇÕES S/A</t>
  </si>
  <si>
    <t>ZARAPLAST</t>
  </si>
  <si>
    <t>DUGE PARTICIPAÇÕES</t>
  </si>
  <si>
    <t xml:space="preserve">REDECARD </t>
  </si>
  <si>
    <t>IOCHPE MAXION</t>
  </si>
  <si>
    <t>SASCAR TECNOLOGIA</t>
  </si>
  <si>
    <t>GALVÃO ENGENHARIA</t>
  </si>
  <si>
    <t>DOU-TEX</t>
  </si>
  <si>
    <t>SGCE PARTICIPAÇÕES SOCIERÁRIAS</t>
  </si>
  <si>
    <t xml:space="preserve">CONC. DAS ROD. AYRTON SENNA E CARVALHO PINTO </t>
  </si>
  <si>
    <t>VOTORANTIM FINANÇAS</t>
  </si>
  <si>
    <t xml:space="preserve"> ECORODOVIAS CONCESSÕES E SERVIÇOS</t>
  </si>
  <si>
    <t>ARTHEMIA</t>
  </si>
  <si>
    <t>CENTROVIAS</t>
  </si>
  <si>
    <t>INTERVIAS</t>
  </si>
  <si>
    <t>CAPUCHE EMPREENDIMENTOS IMOBILIÁRIOS</t>
  </si>
  <si>
    <t>MEGAPAR</t>
  </si>
  <si>
    <t>WTORRE EMPREENDIMENTOS IMOBILIÁRIOS</t>
  </si>
  <si>
    <t>LUMINA RESIDUOS INDUSTRIAIS</t>
  </si>
  <si>
    <t>AUTOPISTA FLUMINENSE</t>
  </si>
  <si>
    <t>VIVO PARTICIPAÇÕES</t>
  </si>
  <si>
    <t>ANHANGUERA</t>
  </si>
  <si>
    <t>ANDRADE GUTIERREZ PARTICIPAÇÕES</t>
  </si>
  <si>
    <t>TSR PARTICIPAÇÕES SOCIETÁRIAS</t>
  </si>
  <si>
    <t xml:space="preserve">ELEKTRO </t>
  </si>
  <si>
    <t>CRIs</t>
  </si>
  <si>
    <t>CRI</t>
  </si>
  <si>
    <t xml:space="preserve">BRAZILIAN SECURITIES CIA SECURITIZAÇÃO </t>
  </si>
  <si>
    <t>GAIA SECURITIZADORA</t>
  </si>
  <si>
    <t>PDG COMPANHIA SECURITIZADORA</t>
  </si>
  <si>
    <t xml:space="preserve">GAIA SECURITIZADORA </t>
  </si>
  <si>
    <t xml:space="preserve">RB CAPITAL SECURITIZADORA </t>
  </si>
  <si>
    <t xml:space="preserve">PÁTRIA COMPANHIA SECURITIZADORA DE CRÉDITOS IMOBILIÁRIOS </t>
  </si>
  <si>
    <t xml:space="preserve">AETATIS SECURITIZADORA </t>
  </si>
  <si>
    <t xml:space="preserve">RB CAPITAL SECURITIZADORA RESIDENCIAL </t>
  </si>
  <si>
    <t xml:space="preserve">BETA SECURITIZADORA </t>
  </si>
  <si>
    <t xml:space="preserve">ALTERE SECURITIZADORA </t>
  </si>
  <si>
    <t xml:space="preserve">SAFRA COMPANHIA SECURITIZADORA DE CREDITOS IMOBILIARIOS </t>
  </si>
  <si>
    <t xml:space="preserve">BRC SECURITIZADORA </t>
  </si>
  <si>
    <t>CRI2009-008</t>
  </si>
  <si>
    <t xml:space="preserve">CIBRASEC CIA BRASILEIRA DE SECURITIZAÇÃO </t>
  </si>
  <si>
    <t xml:space="preserve">WTORRE PIC SEC DE CRÉDITOS IMOBILIARIOS </t>
  </si>
  <si>
    <t>RIO BRAVO CRÉDITO CIA DE SECURITIZAÇÃO</t>
  </si>
  <si>
    <t>RIO BRAVO CRED CIA DE SECURITIZAÇÃO</t>
  </si>
  <si>
    <t xml:space="preserve">XX DE NOVEMBRO SEC DE CRED IMOB SA </t>
  </si>
  <si>
    <t xml:space="preserve">ÁQUILLA SECURITIZADORA SA </t>
  </si>
  <si>
    <t xml:space="preserve">MATONE SECURITIZADORA S/A </t>
  </si>
  <si>
    <t xml:space="preserve">RIO BRAVO CRÉDITO CIA DE SECURITIZAÇÃO </t>
  </si>
  <si>
    <t xml:space="preserve">VISION SECURITIZADORA </t>
  </si>
  <si>
    <t>RB CAPITAL SECURITIZADORA</t>
  </si>
  <si>
    <t>CIBRASEC COMPANHIA BRASILEIRA DE SECURITIZAÇÃO</t>
  </si>
  <si>
    <t>HABITASEC SECURITIZADORA</t>
  </si>
  <si>
    <t>BRC SECURITIZADORA</t>
  </si>
  <si>
    <t>Valor Registrado (R$ milhões)</t>
  </si>
  <si>
    <t>RFD2011/001</t>
  </si>
  <si>
    <t>FIDC</t>
  </si>
  <si>
    <t>FIDC PLURAL CAPITAL FORNECEDORES PETROBRAS</t>
  </si>
  <si>
    <t>RFD2010/041</t>
  </si>
  <si>
    <t>BMG FIDC ABERTO CRÉDITO CONSIGNADO - RPPS</t>
  </si>
  <si>
    <t>RFD2010/040</t>
  </si>
  <si>
    <t>CHEMICAL VI - FIDC - INDÚSTRIA PETROQUÍMICA</t>
  </si>
  <si>
    <t>RFD2010/039</t>
  </si>
  <si>
    <t>RFD2010/038</t>
  </si>
  <si>
    <t>FIDC FINANCEIROS CREDIPAR MAIS</t>
  </si>
  <si>
    <t>RFD2010/037</t>
  </si>
  <si>
    <t xml:space="preserve">FIDC BANCO GMAC - FINANCIAMENTO A CONCESSIONÁRIAS </t>
  </si>
  <si>
    <t>RFD2010/036</t>
  </si>
  <si>
    <t>FIDC LOJAS RENNER</t>
  </si>
  <si>
    <t>RFD2010/035</t>
  </si>
  <si>
    <t>VINCI CRÉDITO E DESENVOLVIMENTO I - FIDC</t>
  </si>
  <si>
    <t>RFD2010/034</t>
  </si>
  <si>
    <t>RFD2010/033</t>
  </si>
  <si>
    <t>FIDC MULTISETORIAL BVA MASTER III</t>
  </si>
  <si>
    <t>RFD2010/032</t>
  </si>
  <si>
    <t>GLOBEX FIDC - CRÉDITO MERCANTIL</t>
  </si>
  <si>
    <t>RFD2010/031</t>
  </si>
  <si>
    <t>FIDC MATONE VI</t>
  </si>
  <si>
    <t>RFD2010/030</t>
  </si>
  <si>
    <t xml:space="preserve">BMG FIDC - CRÉDITOS CONSIGNADOS VIII </t>
  </si>
  <si>
    <t>RFD2010/029</t>
  </si>
  <si>
    <t>RFD2010/028</t>
  </si>
  <si>
    <t xml:space="preserve">SUL INVEST FIDC - MULTISETORIAL </t>
  </si>
  <si>
    <t>RFD2010/027</t>
  </si>
  <si>
    <t>RFD2010/026</t>
  </si>
  <si>
    <t>RFD2010/025</t>
  </si>
  <si>
    <t>MULTI RECEBIVEIS II FIDC</t>
  </si>
  <si>
    <t>RFD2010/024</t>
  </si>
  <si>
    <t>BV FINANCEIRA FIDC IV</t>
  </si>
  <si>
    <t>RFD2010/023</t>
  </si>
  <si>
    <t>LEME MULTISETORIAL IPCA FIDC</t>
  </si>
  <si>
    <t>RFD2010/022</t>
  </si>
  <si>
    <t>PRASS FIDC</t>
  </si>
  <si>
    <t>RFD2010/021</t>
  </si>
  <si>
    <t>CRÉDITO UNIVERSITÁRIO FIDC</t>
  </si>
  <si>
    <t>RFD2010/020</t>
  </si>
  <si>
    <t xml:space="preserve">FIDC MULTISETORIAL SILVERADO MAXIMUM </t>
  </si>
  <si>
    <t>RFD2010/019</t>
  </si>
  <si>
    <t>RFD2010/018</t>
  </si>
  <si>
    <t>PREVTRUST 2.0 FIQFIDCPREVTRUST 2.0 FIQFIDC</t>
  </si>
  <si>
    <t>RFD2010/017</t>
  </si>
  <si>
    <t xml:space="preserve">CHEMICAL V - FIDC - INDÚSTRIA PETROQUÍMICA </t>
  </si>
  <si>
    <t>RFD2010/016</t>
  </si>
  <si>
    <t>RFD2010/015</t>
  </si>
  <si>
    <t>FIDC MULTISETORIAL BVA MASTER II</t>
  </si>
  <si>
    <t>RFD2010/014</t>
  </si>
  <si>
    <t>FIDC BICBANCO CRÉDITO CORPORATIVO</t>
  </si>
  <si>
    <t>RFD2010/013</t>
  </si>
  <si>
    <t>BONSUCESSO FIDC - CRÉDITO CONSIGNADO</t>
  </si>
  <si>
    <t>RFD2010/012</t>
  </si>
  <si>
    <t>FIDC DA CIA DE SANEAMENTO AMBIENTAL DO DISTRITO FEDERAL - CAESB</t>
  </si>
  <si>
    <t>RFD2010/011</t>
  </si>
  <si>
    <t>FIC FIDC SILVERADO TOTVM</t>
  </si>
  <si>
    <t>RFD2010/010</t>
  </si>
  <si>
    <t>RFD2010/009</t>
  </si>
  <si>
    <t>FIDC DA INDÚSTRIA EXODUS I</t>
  </si>
  <si>
    <t>RFD2010/008</t>
  </si>
  <si>
    <t xml:space="preserve">FIDC DA INDÚSTRIA EXODUS I </t>
  </si>
  <si>
    <t>RFD2010/007</t>
  </si>
  <si>
    <t>BBIF MASTER FIDC LP</t>
  </si>
  <si>
    <t>RFD2010/006</t>
  </si>
  <si>
    <t>IDEIASNET FIDC - RECEBÍVEIS COMERCIAIS E SERVIÇOS</t>
  </si>
  <si>
    <t>RFD2010/005</t>
  </si>
  <si>
    <t>COMANCHE CLEAN ENERGY FIDC MERCANTIS</t>
  </si>
  <si>
    <t>RFD2010/004</t>
  </si>
  <si>
    <t>WTD - FIDC NP PRECATÓRIOS ALIMENTÍCIOS FEDERAIS</t>
  </si>
  <si>
    <t>RFD2010/003</t>
  </si>
  <si>
    <t xml:space="preserve">FIDC CONSIGNADOS PORTFÓLIO II </t>
  </si>
  <si>
    <t>RFD2010/002</t>
  </si>
  <si>
    <t>FIDC MULTISETORIAL SILVERADO MAXIMUM</t>
  </si>
  <si>
    <t>RFD2010/001</t>
  </si>
  <si>
    <t>FIDC MERCANTIS MONSANTO</t>
  </si>
  <si>
    <t>RFD/2009/032</t>
  </si>
  <si>
    <t>FCM FIDC MERCANTIS E SERVIÇOS</t>
  </si>
  <si>
    <t>RFD/2009/031</t>
  </si>
  <si>
    <t>FIDC FORNECEDORES PETROBRAS - INDUSTRIAL E SERVIÇOS</t>
  </si>
  <si>
    <t>RFD2009/030</t>
  </si>
  <si>
    <t xml:space="preserve">FIDC BCSUL VERAX CRÉDITO CONSIGNADO II </t>
  </si>
  <si>
    <t>RFD2009/028</t>
  </si>
  <si>
    <t xml:space="preserve">OURINVEST FIDC FINANCEIROS - SUPPLIERCARD </t>
  </si>
  <si>
    <t>RFD2009/029</t>
  </si>
  <si>
    <t>FIDC FORNECEDORES DA PETROBRAS BR2 - INDUSTRIAL E SERVIÇOS</t>
  </si>
  <si>
    <t>RFD2009/026</t>
  </si>
  <si>
    <t>CRÉDITO CORPORATIVO BRASIL - FIDC</t>
  </si>
  <si>
    <t>RFD2009/027</t>
  </si>
  <si>
    <t>RFD2009/025</t>
  </si>
  <si>
    <t>BV FINANCEIRA - FIDC III</t>
  </si>
  <si>
    <t>RFD2009/024</t>
  </si>
  <si>
    <t xml:space="preserve">FIDC DA INDUSTRIA EXODUS III - BRZ </t>
  </si>
  <si>
    <t>RFD2009/023</t>
  </si>
  <si>
    <t xml:space="preserve">NSG FIDC FCVS </t>
  </si>
  <si>
    <t>RFD2009/021</t>
  </si>
  <si>
    <t>FIDC BANCO GMAC - FINANCIAMENTO A CONCESSIONÁRIAS</t>
  </si>
  <si>
    <t>RFD2009/022</t>
  </si>
  <si>
    <t>RFD2009/020</t>
  </si>
  <si>
    <t>QT IPCA FIDC JUROS REAL</t>
  </si>
  <si>
    <t>RFD2009/019</t>
  </si>
  <si>
    <t xml:space="preserve">MULTI RECEBIVEIS II FIDC </t>
  </si>
  <si>
    <t>RFD2009/018</t>
  </si>
  <si>
    <t>NIK I MULTICARTEIRA FIDC</t>
  </si>
  <si>
    <t>RFD2009/016</t>
  </si>
  <si>
    <t>RFD2009/017</t>
  </si>
  <si>
    <t>RFD2009/015</t>
  </si>
  <si>
    <t>FIDC - SETRANSP</t>
  </si>
  <si>
    <t>RFD2009/014</t>
  </si>
  <si>
    <t>FIDC CEEE IV-D</t>
  </si>
  <si>
    <t>RFD2009/012</t>
  </si>
  <si>
    <t>CHEMICAL IV - FIDC - INDÚSTRIA PETROQUÍMICA</t>
  </si>
  <si>
    <t>RFD2009/013</t>
  </si>
  <si>
    <t>RFD2009/010</t>
  </si>
  <si>
    <t>DB MASTER FIDC NP DE PRECATORIOS FEDERAIS</t>
  </si>
  <si>
    <t>RFD2009/011</t>
  </si>
  <si>
    <t>RFD2009/009</t>
  </si>
  <si>
    <t>COBRA FIDC COMERCIAIS II</t>
  </si>
  <si>
    <t>RFD2009/008</t>
  </si>
  <si>
    <t>FIDC NÃO PADRONIZADOS MULTISEGMENTOS CREDITSTORE</t>
  </si>
  <si>
    <t>RFD2009/007</t>
  </si>
  <si>
    <t>VERAX IAA FIDC NP</t>
  </si>
  <si>
    <t>RFD2009/005</t>
  </si>
  <si>
    <t>FIDC CEEE V-GT</t>
  </si>
  <si>
    <t>RFD2009/006</t>
  </si>
  <si>
    <t xml:space="preserve">FIDC MULTISETORIAL LEGO LP </t>
  </si>
  <si>
    <t>RFD2009/004</t>
  </si>
  <si>
    <t>FIDC NP SILVERADO OUTLIER</t>
  </si>
  <si>
    <t>RFD2009/003</t>
  </si>
  <si>
    <t xml:space="preserve">PROXSERVICE FIDC MULTISEGMENTOS </t>
  </si>
  <si>
    <t>RFD2009/002</t>
  </si>
  <si>
    <t>ENNERGHY FIDC NP - CRÉDITOS JUDICIAIS CONTRA ELETROBRÁS</t>
  </si>
  <si>
    <t>RFD2009/001</t>
  </si>
  <si>
    <t>TRENDBANK MULTICREDIT - FIDC</t>
  </si>
  <si>
    <t>RFD2008/075</t>
  </si>
  <si>
    <t>BMA FIDC MULTISETORIAL</t>
  </si>
  <si>
    <t>RFD2008/073</t>
  </si>
  <si>
    <t>DB MASTER FIDC NP DE PRECATÓRIOS FEDERAIS</t>
  </si>
  <si>
    <t>RFD2008/074</t>
  </si>
  <si>
    <t>FIDC ENERGISA 2008</t>
  </si>
  <si>
    <t>RFD2008/072</t>
  </si>
  <si>
    <t>ITAPEVA II MULTICARTEIRA FIDC NÃO-PADRONIZADOS</t>
  </si>
  <si>
    <t>RFD2008/071</t>
  </si>
  <si>
    <t>IDEAL EDUCAÇÃO FIDC</t>
  </si>
  <si>
    <t>RFD2008/070</t>
  </si>
  <si>
    <t xml:space="preserve">UNION NATIONAL FIDC FINANCEIROS E MERCANTIS </t>
  </si>
  <si>
    <t>RFD2008/069</t>
  </si>
  <si>
    <t>FIDC SABEMI FINANCEIRO II</t>
  </si>
  <si>
    <t>RFD2008/068 E RFD2008/067</t>
  </si>
  <si>
    <t>RFD2008/066</t>
  </si>
  <si>
    <t xml:space="preserve">FIDC DA INDUSTRIA EXODUS II </t>
  </si>
  <si>
    <t>RFD2008/065</t>
  </si>
  <si>
    <t>RFD2008/063 E RFD2008/064</t>
  </si>
  <si>
    <t>FIDC NÃO-PADRONIZADOS PRECATÓRIOS FEDERAIS DB II</t>
  </si>
  <si>
    <t>RFD2008/062</t>
  </si>
  <si>
    <t>RFD2008/061</t>
  </si>
  <si>
    <t>FIDC MULTISETORIAL MACRO FUND LP</t>
  </si>
  <si>
    <t>RFD2008/060</t>
  </si>
  <si>
    <t>FIDC MERCANTIS AGRO MS</t>
  </si>
  <si>
    <t>RFD2008/059</t>
  </si>
  <si>
    <t>MAXCRED II CRÉDITO CONSIGNADO - FIDC</t>
  </si>
  <si>
    <t>RFD2008/058</t>
  </si>
  <si>
    <t>RFD2008/057</t>
  </si>
  <si>
    <t>FIDC FINANCEIROS CREDIPAR I</t>
  </si>
  <si>
    <t>RFD2008/056</t>
  </si>
  <si>
    <t>UNION NATIONAL FIDC FINANCEIROS E MERCANTIS</t>
  </si>
  <si>
    <t>RFD2008/055</t>
  </si>
  <si>
    <t>FIDC NP OBRAS CIVIS DE BH</t>
  </si>
  <si>
    <t>RFD2008/053 E RFD2008/054</t>
  </si>
  <si>
    <t>PETRA MERCANTIL I FICFIDC</t>
  </si>
  <si>
    <t>RFD2008/052</t>
  </si>
  <si>
    <t>FIDC MERCANTIL DO BRASIL FINANCEIRA - VEÍCULOS I</t>
  </si>
  <si>
    <t>RFD2008/051</t>
  </si>
  <si>
    <t>FIDC MERCANTIS ATHOS FARMA - DISTRIBUIÇÃO FARMACÊUTICA</t>
  </si>
  <si>
    <t>RFD2008/050</t>
  </si>
  <si>
    <t>Z1+ FIDC FINANCEIROS E MERCANTIS</t>
  </si>
  <si>
    <t>RFD2008/048 E RFD2008/049</t>
  </si>
  <si>
    <t>FIDC NP - PRECATÓRIO FEDERAL 4870-1</t>
  </si>
  <si>
    <t>RFD2008/046 E RFD2008/047</t>
  </si>
  <si>
    <t xml:space="preserve">MENDES JUNIOR </t>
  </si>
  <si>
    <t>RFD2008/045</t>
  </si>
  <si>
    <t xml:space="preserve">GREGORIUS FIDC </t>
  </si>
  <si>
    <t>RFD2008/044</t>
  </si>
  <si>
    <t>RFD2008/043</t>
  </si>
  <si>
    <t>CSHG MULTICARTEIRA FIDC NP</t>
  </si>
  <si>
    <t>RFD2008/040</t>
  </si>
  <si>
    <t>QUATÁ FIDC MULTISETORIAL</t>
  </si>
  <si>
    <t>RFD2008/039</t>
  </si>
  <si>
    <t>BANIF FIDC AGRO I</t>
  </si>
  <si>
    <t>RFD2008/037</t>
  </si>
  <si>
    <t xml:space="preserve">VISION BRAZIL FIDC AGRO </t>
  </si>
  <si>
    <t>RFD2008/036</t>
  </si>
  <si>
    <t xml:space="preserve">RURAL FIDC - EMPRÉSTIMOS CONSIGNADOS </t>
  </si>
  <si>
    <t>RFD2008/035</t>
  </si>
  <si>
    <t>FIDC INTERMEDIUM CREDITOS CONSIGNADOS</t>
  </si>
  <si>
    <t>RFD2008/034</t>
  </si>
  <si>
    <t>FIDC PAULISTA - VEÍCULOS II</t>
  </si>
  <si>
    <t>RFD2008/033</t>
  </si>
  <si>
    <t>FIDC MULTISETORIAL SM LP</t>
  </si>
  <si>
    <t>RFD2008/032</t>
  </si>
  <si>
    <t>DAYCOVAL VEÍCULOS FIDC</t>
  </si>
  <si>
    <t>RFD2008/031</t>
  </si>
  <si>
    <t>FIC FIDC UBS PACTUAL RECEBÍVEIS III</t>
  </si>
  <si>
    <t>RFD2008/030</t>
  </si>
  <si>
    <t>FIDC - DEUTSCHE BANK-BER CAPITAL AGRONEGÓCIOS</t>
  </si>
  <si>
    <t>RFD2008/029</t>
  </si>
  <si>
    <t>FIDC DA INDÚSTRIA EXODUS III - BRZ</t>
  </si>
  <si>
    <t>RFD2008/028</t>
  </si>
  <si>
    <t>FIDC BICBANCO SAÚDE GARANTIDA</t>
  </si>
  <si>
    <t>RFD2008/027</t>
  </si>
  <si>
    <t>FIDC MULTISETORIAL DELTA LP</t>
  </si>
  <si>
    <t>RFD2008/026</t>
  </si>
  <si>
    <t>IDEAL EDUCAÇÃO FIDC NP</t>
  </si>
  <si>
    <t>RFD2008/025</t>
  </si>
  <si>
    <t>BMC FIDC CRÉDITO CONSIGNADO INSS</t>
  </si>
  <si>
    <t>RFD2008/024</t>
  </si>
  <si>
    <t>FIDC MULTISETORIAL DANIELE LP</t>
  </si>
  <si>
    <t>RFD2008/023</t>
  </si>
  <si>
    <t>BANCOOB FIDC FINANCEIROS</t>
  </si>
  <si>
    <t>RFD2008/022</t>
  </si>
  <si>
    <t>RFD2008/021</t>
  </si>
  <si>
    <t>FIDC BGN - LIFE - CRÉDITO CONSIGNADO</t>
  </si>
  <si>
    <t>RFD2008/020</t>
  </si>
  <si>
    <t>FIDC CONSIGNADOS PORTFOLIO I</t>
  </si>
  <si>
    <t>RFD2008/019</t>
  </si>
  <si>
    <t>FIDC NP FCVS</t>
  </si>
  <si>
    <t>RFD2008/018 E RFD2008/017</t>
  </si>
  <si>
    <t>BVA FIDC - CRÉDITO FINANCEIRO CORPORATIVO</t>
  </si>
  <si>
    <t>RFD2008/015 E RFD2008/016</t>
  </si>
  <si>
    <t>FIDC NÃO-PADRONIZADOS PRECATÓRIOS FEDERAIS DB 1</t>
  </si>
  <si>
    <t>RFD2008/014</t>
  </si>
  <si>
    <t xml:space="preserve">FIDC MULTISETORIAL PROSPECTA LP </t>
  </si>
  <si>
    <t>RFD2008/013</t>
  </si>
  <si>
    <t>MAXCRED FIDC</t>
  </si>
  <si>
    <t>RFD2008/012</t>
  </si>
  <si>
    <t>BMG FIDC CONSIGNADOS PÚBLICOS VII</t>
  </si>
  <si>
    <t>RFD2008/010 E RFD2008/011</t>
  </si>
  <si>
    <t>CHEMICAL III - FIDC - INDÚSTRIA PETROQUÍMICA</t>
  </si>
  <si>
    <t>RFD2008/009</t>
  </si>
  <si>
    <t>GRUPO BRASIL FIDC DO SEGMENTO INDUSTRIAL</t>
  </si>
  <si>
    <t>RFD2008/008</t>
  </si>
  <si>
    <t xml:space="preserve">FIDC OMNI VEICULOS - V </t>
  </si>
  <si>
    <t>RFD2008/007</t>
  </si>
  <si>
    <t>FIDC BICBANCO CRÉDITO CONSIGNADO</t>
  </si>
  <si>
    <t>RFD2008/006</t>
  </si>
  <si>
    <t>RFD2008/004</t>
  </si>
  <si>
    <t>FIDC ÁSIA LP</t>
  </si>
  <si>
    <t>RFD2008/003</t>
  </si>
  <si>
    <t>FIDC MULTISETORIAL RADICE LP</t>
  </si>
  <si>
    <t>RFD2008/002</t>
  </si>
  <si>
    <t>RFD2008/001</t>
  </si>
  <si>
    <t>BANIF FIDC MULTISEGMENTOS</t>
  </si>
  <si>
    <t>RFD2007/070</t>
  </si>
  <si>
    <t xml:space="preserve">CONCORDIA FIDC </t>
  </si>
  <si>
    <t>RFD2007/069</t>
  </si>
  <si>
    <t>FIDC CEEE III-GT</t>
  </si>
  <si>
    <t>RFD2007/068</t>
  </si>
  <si>
    <t>FIDC MULTISETORIAL MILLIGAN LP</t>
  </si>
  <si>
    <t>RFD2007/067</t>
  </si>
  <si>
    <t>FIDC ENERGISA</t>
  </si>
  <si>
    <t>RFD2007/066</t>
  </si>
  <si>
    <t>BMG FIDC - CRÉDITOS CONSIGNADOS VI</t>
  </si>
  <si>
    <t>RFD2007/065</t>
  </si>
  <si>
    <t>CELESC I - FIDC MERCANTIS</t>
  </si>
  <si>
    <t>RFD2007/064</t>
  </si>
  <si>
    <t>FIDC MULTISETORIAL EMPRESARIAL LP</t>
  </si>
  <si>
    <t>RFD2007/062</t>
  </si>
  <si>
    <t>MULTI RECEBÍVEIS II FIDC</t>
  </si>
  <si>
    <t>RFD2007/063</t>
  </si>
  <si>
    <t>TEUTO - FIDC COMERCIAIS</t>
  </si>
  <si>
    <t>RFD2007/061</t>
  </si>
  <si>
    <t>FIDC TRADEMAX PETROQUÍMICO</t>
  </si>
  <si>
    <t>RFD2007/060</t>
  </si>
  <si>
    <t>MSQUARE MULTICARTEIRA FIDC NÃO-PADRONIZADOS</t>
  </si>
  <si>
    <t>RFD2007/059</t>
  </si>
  <si>
    <t>RECOVERY DO BRASIL FIDC NÃO PADRONIZADO MULTISETORIAL</t>
  </si>
  <si>
    <t>RFD2007/057 E RFD2007/058</t>
  </si>
  <si>
    <t>TRENDBANK FOMENTO FIDC - CREDITMIX</t>
  </si>
  <si>
    <t>RFD2007/056</t>
  </si>
  <si>
    <t>RFD2007/055</t>
  </si>
  <si>
    <t xml:space="preserve">V1 FIDC AGRO </t>
  </si>
  <si>
    <t>RFD2007/054</t>
  </si>
  <si>
    <t>FIDC OMNI VEÍCULOS - III</t>
  </si>
  <si>
    <t>RFD2007/053</t>
  </si>
  <si>
    <t>PÃO DE AÇÚCAR FIDC</t>
  </si>
  <si>
    <t>RFD2007/052</t>
  </si>
  <si>
    <t>MPD KC FICD IMOBILIÁRIOS</t>
  </si>
  <si>
    <t>RFD2007/051</t>
  </si>
  <si>
    <t>FIDC MULTISETORIAL VALECRED LP</t>
  </si>
  <si>
    <t>RFD2007/050</t>
  </si>
  <si>
    <t>FIDC MULTISETORIAL ODYSSEY CREDITÓRIO LP</t>
  </si>
  <si>
    <t>RFD2007/047</t>
  </si>
  <si>
    <t>FIDC MULTISETORIAL PROSPECTA LP</t>
  </si>
  <si>
    <t>FIDC BVA - CRÉDITO CONSIGNADO</t>
  </si>
  <si>
    <t>RFD2007/045 E RFD2007/046</t>
  </si>
  <si>
    <t>UNION NATIONAL AGRO+ FIDC FINANCEIROS AGROPECUÁRIOS</t>
  </si>
  <si>
    <t>RFD2007/044</t>
  </si>
  <si>
    <t>FIDC BRAZIL PLUS - MULTISEGMENTOS</t>
  </si>
  <si>
    <t>RFD2007/043</t>
  </si>
  <si>
    <t>FIDC SEPROSP SERVIÇOS</t>
  </si>
  <si>
    <t>RFD2007/042</t>
  </si>
  <si>
    <t xml:space="preserve">FIDC MULTISETORIAL EMPRESARIAL LP </t>
  </si>
  <si>
    <t>RFD2007/041</t>
  </si>
  <si>
    <t>MULTI RECEBÍVEIS FIDC</t>
  </si>
  <si>
    <t>RFD2007/040</t>
  </si>
  <si>
    <t>RFD2007/039</t>
  </si>
  <si>
    <t>FIDC TRENDBANK BANCO DE FOMENTO - MULTISETORIAL</t>
  </si>
  <si>
    <t>RFD2007/038</t>
  </si>
  <si>
    <t>FIDC NÃO-PADRONIZADOS TRATEX PRECATÓRIO I</t>
  </si>
  <si>
    <t>RFD2007/037</t>
  </si>
  <si>
    <t>CARVAL MASTER FIDC MULTICARTEIRA - NÃO PADRONIZADO</t>
  </si>
  <si>
    <t>RFD/2007/036</t>
  </si>
  <si>
    <t>FIDC MULTICARTEIRA - NÃO PADRONIZADO - CAMPOS</t>
  </si>
  <si>
    <t>RFD2007/034 E RFD2007/035</t>
  </si>
  <si>
    <t>FIDC PANAMERICANO VEÍCULOS I</t>
  </si>
  <si>
    <t>RFD2007/032</t>
  </si>
  <si>
    <t>MÁXIMA FIDC - CRÉDITO CONSIGNADO I</t>
  </si>
  <si>
    <t>RFD2007/033</t>
  </si>
  <si>
    <t>FIDC OMNI VEÍCULOS - V</t>
  </si>
  <si>
    <t>RFD2007/031</t>
  </si>
  <si>
    <t>FIDC CESP IV</t>
  </si>
  <si>
    <t>RFD2007/030</t>
  </si>
  <si>
    <t>FIDC PAULISTA - VEÍCULOS</t>
  </si>
  <si>
    <t>RFD2007/029</t>
  </si>
  <si>
    <t>BRASIL FIDC NP FCVS</t>
  </si>
  <si>
    <t>RFD2007/028</t>
  </si>
  <si>
    <t>RFD2007/026</t>
  </si>
  <si>
    <t>FIDC EMAE- ENERGIA</t>
  </si>
  <si>
    <t>RFD2007/027</t>
  </si>
  <si>
    <t>FIDC LAVORO MULTICRÉDITO</t>
  </si>
  <si>
    <t>RFD2007/023</t>
  </si>
  <si>
    <t>INGRESSO FACIL FIDC - NOTAS PROMISSORIAS</t>
  </si>
  <si>
    <t>RFD2007/025</t>
  </si>
  <si>
    <t>RFD2007/024</t>
  </si>
  <si>
    <t>RFD2007/022</t>
  </si>
  <si>
    <t>RFD2007/021</t>
  </si>
  <si>
    <t>FIDC MULTISETORIAL JCP-SUL LP</t>
  </si>
  <si>
    <t>RFD2007/019</t>
  </si>
  <si>
    <t>FIDC MULTISETORIAL REDFACTOR LP</t>
  </si>
  <si>
    <t>RFD2007/020</t>
  </si>
  <si>
    <t>MAIASTRA - FIDC IMOBILIÁRIOS</t>
  </si>
  <si>
    <t>RFD2007/018</t>
  </si>
  <si>
    <t>FIDC INTERMEDIUM CRÉDITOS CONSIGNADOS</t>
  </si>
  <si>
    <t>RFD2007/017</t>
  </si>
  <si>
    <t>F MATONE IDC IV - EMPRÉSTIMOS CONSIGNADOS</t>
  </si>
  <si>
    <t>RFD2007/016</t>
  </si>
  <si>
    <t>FIDC MULTISETORIAL ESHER LP</t>
  </si>
  <si>
    <t>RFD2007/015</t>
  </si>
  <si>
    <t>OURINVEST FIDC FINANCEIROS - SUPPLIERCARD</t>
  </si>
  <si>
    <t>RFD2007/014</t>
  </si>
  <si>
    <t>FIDC PETROFLEX II</t>
  </si>
  <si>
    <t>RFD2007/013</t>
  </si>
  <si>
    <t>RFD2007/012</t>
  </si>
  <si>
    <t>FIDC BCSUL VERAX CRÉDITO CONSIGNADO II</t>
  </si>
  <si>
    <t>RFD2007/011</t>
  </si>
  <si>
    <t>FIDC MULTISETORIAL HOPE LP</t>
  </si>
  <si>
    <t>RFD2007/010</t>
  </si>
  <si>
    <t>FIDC PARANÁ BANCO II</t>
  </si>
  <si>
    <t>RFD2007/009</t>
  </si>
  <si>
    <t>FAMCRED FIDC MULTISETORIAL</t>
  </si>
  <si>
    <t>RFD2007/008</t>
  </si>
  <si>
    <t>FIDC MULTI RECEBÍVEIS COMERCIAIS, DE SERVIÇOS E INDUSTRIAIS</t>
  </si>
  <si>
    <t>RFD2007/006 E RFD2007/007</t>
  </si>
  <si>
    <t>RURAL FIDC - CRÉDITO FINANCEIRO CORPORATIVO I</t>
  </si>
  <si>
    <t>RFD2007/005</t>
  </si>
  <si>
    <t>FIDC SABEMI FINANCEIRO</t>
  </si>
  <si>
    <t>RFD2007/004</t>
  </si>
  <si>
    <t>FIDC MATONE EMPRÉSTIMOS CONSIGNADOS - SERVIDORES PÚBLICOS</t>
  </si>
  <si>
    <t>RFD2007/003</t>
  </si>
  <si>
    <t>FIDC OMNI VEÍCULOS - IV</t>
  </si>
  <si>
    <t>RFD2007/002</t>
  </si>
  <si>
    <t>FIDC COMPANHIA PAULISTA DE TRENS METROPOLITANOS - CPTM</t>
  </si>
  <si>
    <t>RFD2007/001</t>
  </si>
  <si>
    <t>CRÉDITO UNIVERSITÁRIO - FIDC</t>
  </si>
  <si>
    <t>FIDC PETRA FBH CRED SAÚDE</t>
  </si>
  <si>
    <t xml:space="preserve">BENFICA FIDC MULTISSETORIAL </t>
  </si>
  <si>
    <t>CAPITAL ANNEX FIDC MULTISSETORIAL</t>
  </si>
  <si>
    <t>MMX FIDC MULTISSETORIAL</t>
  </si>
  <si>
    <t xml:space="preserve">SL FIDC MULTISSETORIAL </t>
  </si>
  <si>
    <t>MIDCAP FIDC MULTISSETORIAL LP</t>
  </si>
  <si>
    <t>AL CREDIT FIDC MULTISSETORIAL</t>
  </si>
  <si>
    <t>DRACZ FIDC MULTISSETORIAL</t>
  </si>
  <si>
    <t xml:space="preserve">SOLDI IS FIDC MULTISETORIAL </t>
  </si>
  <si>
    <t>FIDC NP PEARL</t>
  </si>
  <si>
    <t>FIDC NP PRECATÓRIOS SELECIONADOS IV</t>
  </si>
  <si>
    <t>FIDC DA INDÚSTRIA EXODUS MASTER</t>
  </si>
  <si>
    <t>FIDC NÃO-PADRONIZADO PRECATORIOS SELECIONADOS III</t>
  </si>
  <si>
    <t>MULTI ASSET FIDC MULTISSETORIAL</t>
  </si>
  <si>
    <t>FIDC ABERTO - PSA FINANCE BRASIL I</t>
  </si>
  <si>
    <t>FIDC MULTISETORIAL PETRA - FOMENTO LP</t>
  </si>
  <si>
    <t>JAZZ FIDC MULTISSEGMENTOS</t>
  </si>
  <si>
    <t>BFC FIDC MULTISSETORIAL</t>
  </si>
  <si>
    <t>ATLANTA FIDC MULTISSETORIAL</t>
  </si>
  <si>
    <t>PRECATÓRIOS CPU - FIDC NP</t>
  </si>
  <si>
    <t>CLÁSSICO FIDC</t>
  </si>
  <si>
    <t>Não informado</t>
  </si>
  <si>
    <t xml:space="preserve">MINERVA FIDC - CRÉDITO MERCANTIL </t>
  </si>
  <si>
    <t>FIDC MULTISETORIAL PRIVATE NP</t>
  </si>
  <si>
    <t>CREDFIT FIDC MULTISETORIAL</t>
  </si>
  <si>
    <t>BS MASTER FIDC</t>
  </si>
  <si>
    <t>BS BTG PACTUAL FIDC</t>
  </si>
  <si>
    <t>FIDC MULTISETORIAL CRESCER LP</t>
  </si>
  <si>
    <t>ARCTURUS - FIDC MULTISEGMENTOS</t>
  </si>
  <si>
    <t xml:space="preserve">ATLÂNTICO FIDC - NP </t>
  </si>
  <si>
    <t>ALPHA FIDC MULTISSETORIAL</t>
  </si>
  <si>
    <t>NUNAVUT PRECATÓRIO FIDC NÃO-PADRONIZADOS</t>
  </si>
  <si>
    <t>FIDC SF - MULTISEGMENTOS</t>
  </si>
  <si>
    <t xml:space="preserve">PORTO FORTE FIDC MULTISSETORIAL </t>
  </si>
  <si>
    <t>BENFICA FIDC MULTISSETORIAL</t>
  </si>
  <si>
    <t>GWM FIDC MULTISSETORIAL</t>
  </si>
  <si>
    <t>SPREADSUL FIDC</t>
  </si>
  <si>
    <t>ASTRA CREDIT FIDC - NP</t>
  </si>
  <si>
    <t>CORPAL FIDC MULTISSETORIAL</t>
  </si>
  <si>
    <t>GRANCRED SP FIDC MULTISSETORIAL</t>
  </si>
  <si>
    <t>VERAX RPW MICROFINANÇAS FIDC ABERTO</t>
  </si>
  <si>
    <t xml:space="preserve">SIRIUS - FIDC MULTISEGMENTOS </t>
  </si>
  <si>
    <t>PATRIA CREDIT FIDC CONSIGNADOS</t>
  </si>
  <si>
    <t>BRASIL GOVERNMENT SENIOR DEBT FIDC NP</t>
  </si>
  <si>
    <t>FIDC ELTA MULTISETORIAL</t>
  </si>
  <si>
    <t>FIDC MULTISSETORIAL TRUST</t>
  </si>
  <si>
    <t>ANDRÔMEDA FIDC MULTISSETORIAL</t>
  </si>
  <si>
    <t>FIDC MULTISSETORIAL VALOR</t>
  </si>
  <si>
    <t>SOLDI FIDC MULTISSETORIAL</t>
  </si>
  <si>
    <t>BOTICÁRIO - FIDC</t>
  </si>
  <si>
    <t>VISÃO MULTIMERCADO FIDC</t>
  </si>
  <si>
    <t xml:space="preserve">FINEXIA TELECOM FIDC COMERCIAIS E DE SERVIÇOS </t>
  </si>
  <si>
    <t>SUL FINANCEIRA FIDC CDC LOJISTAS I</t>
  </si>
  <si>
    <t>FIDC F F - MULTISEGMENTOS</t>
  </si>
  <si>
    <t>FIDC F G - MULTISEGMENTOS</t>
  </si>
  <si>
    <t>FIDC F H - MULTISEGMENTOS</t>
  </si>
  <si>
    <t>FIDC F J - MULTISEGMENTOS</t>
  </si>
  <si>
    <t>FIDC F K - MULTISEGMENTOS</t>
  </si>
  <si>
    <t>ATLÂNTICO FIDC - NP</t>
  </si>
  <si>
    <t>FIC DISTRIBUIDORA DE PETRÓLEO FIDC MULTISETORIAL - NÃO PADRONIZADO</t>
  </si>
  <si>
    <t>RB CAPITAL FIDC NP MULTICARTEIRA</t>
  </si>
  <si>
    <t xml:space="preserve">FIDC MULTISETORIAL ASIA LP </t>
  </si>
  <si>
    <t>FIDC F A - MULTISEGMENTOS</t>
  </si>
  <si>
    <t>FIDC F B - MULTISEGMENTOS</t>
  </si>
  <si>
    <t>FIDC F C - MULTISEGMENTOS</t>
  </si>
  <si>
    <t>FIDC F D - MULTISEGMENTOS</t>
  </si>
  <si>
    <t>FIDC F E - MULTISEGMENTOS</t>
  </si>
  <si>
    <t>FIDC F II - MULTISEGMENTOS</t>
  </si>
  <si>
    <t>FIDC F III - MULTISEGMENTOS</t>
  </si>
  <si>
    <t>FIDC F IV - MULTISEGMENTOS</t>
  </si>
  <si>
    <t>FIDC F IX - MULTISEGMENTOS</t>
  </si>
  <si>
    <t>FIDC F V - MULTISEGMENTOS</t>
  </si>
  <si>
    <t>FIDC F VI - MULTISEGMENTOS</t>
  </si>
  <si>
    <t>FIDC F VII - MULTISEGMENTOS</t>
  </si>
  <si>
    <t>FIDC F VIII - MULTISEGMENTOS</t>
  </si>
  <si>
    <t>FIDC F X - MULTISEGMENTOS</t>
  </si>
  <si>
    <t>FIDC F XI - MULTISEGMENTOS</t>
  </si>
  <si>
    <t>FIDC F I - CRÉDITO CONSIGNADO</t>
  </si>
  <si>
    <t>FIDC NP - MULTICARTEIRA ASU I</t>
  </si>
  <si>
    <t>TRIBUTOS BH FIDC NP</t>
  </si>
  <si>
    <t>ALPHATRADE FIDC</t>
  </si>
  <si>
    <t>HPN FIDC MULTIMERCADO</t>
  </si>
  <si>
    <t>SIRIUS - FIDC MULTISEGMENTOS</t>
  </si>
  <si>
    <t>FIDC NÃO-PADRONIZADOS PCG-BRASIL MULTICARTEIRA</t>
  </si>
  <si>
    <t>FIDC NÃO-PADRONIZADOS PEARL</t>
  </si>
  <si>
    <t>QVT FDC NÃO-PADRONIZADOS MULTICARTEIRA</t>
  </si>
  <si>
    <t>BANCON I FIDC MULTISSETORIAL</t>
  </si>
  <si>
    <t xml:space="preserve">KOBOLD FIDC MERCANTIS </t>
  </si>
  <si>
    <t xml:space="preserve">FIDC SEPROSP SERVIÇOS II </t>
  </si>
  <si>
    <t>PORTO FORTE FIDC MULTISSETORIAL</t>
  </si>
  <si>
    <t>FIDC MULTISSETORIAL ELO</t>
  </si>
  <si>
    <t>ACCESS 1 FICFIDC NP</t>
  </si>
  <si>
    <t>OBOÉ MULTICRED FIDC</t>
  </si>
  <si>
    <t xml:space="preserve">NUNAVUT PRECATORIO FIDC NP </t>
  </si>
  <si>
    <t>MERCANTIL FIDC MULTISETORIAL</t>
  </si>
  <si>
    <t>FIDC MULTISSETORIAL GRANCRED</t>
  </si>
  <si>
    <t>FIDC MULTISETORIAL LEGO LP</t>
  </si>
  <si>
    <t xml:space="preserve">IDEAL EDUCACAO III- FIDC-NP </t>
  </si>
  <si>
    <t>CONCÓRDIA POLARIS FIDC</t>
  </si>
  <si>
    <t>TARGET FIDC MULTICRÉDITO</t>
  </si>
  <si>
    <t>ASTRÉIA FIDC-NP</t>
  </si>
  <si>
    <t>FIDC NP TRATEX PRECATORIO III</t>
  </si>
  <si>
    <t>AGRO BRASIL FIDC</t>
  </si>
  <si>
    <t>ACTAS FIDC MULTISETORIAL</t>
  </si>
  <si>
    <t>FIDC MULTISSETORIAL VERSAILLES</t>
  </si>
  <si>
    <t>FIDC NP MULTISEGMENTOS CREDITSTORE</t>
  </si>
  <si>
    <t>GLOBAL FIDC MULTISSETORIAL</t>
  </si>
  <si>
    <t>FIDC - RB MULTISEGMENTOS I</t>
  </si>
  <si>
    <t>FIDC NÃO-PADRONIZADOS PRECATÓRIOS ESTADUAIS I</t>
  </si>
  <si>
    <t>FIQ/FIDC SEM</t>
  </si>
  <si>
    <t>SUL INVEST FIDC MULTISETORIAL</t>
  </si>
  <si>
    <t>FIDC DA INDÚSTRIA EXODUS III - GP</t>
  </si>
  <si>
    <t>FIDC NP PRECATÓRIOS SELECIONADOS I</t>
  </si>
  <si>
    <t>FIDC CAPEMISA CRÉDITO PESSOAL</t>
  </si>
  <si>
    <t>DETOMASO FIDC MULTISSETORIAL</t>
  </si>
  <si>
    <t>FIDC CITI</t>
  </si>
  <si>
    <t>CRGD BZ FIDC NÃO-PADRONIZADOS</t>
  </si>
  <si>
    <t>ARGO - FIDC MULTISEGMENTOS - NÃO PADRONIZADO</t>
  </si>
  <si>
    <t>MERIDIANO - FIDC MULTISEGMENTOS - NÃO PADRONIZADO</t>
  </si>
  <si>
    <t>FIDC NÃO-PADRONIZADOS PRECATÓRIOS FEDERAIS I</t>
  </si>
  <si>
    <t>VIMEX FIDC MULTISEGMENTO NÃO PADRONIZADO</t>
  </si>
  <si>
    <t>BRAZIL NPLS FIDC NÃO-PADRONIZADOS</t>
  </si>
  <si>
    <t>FIDC NÃO-PADRONIZADOS TRATEX PRECATÓRIO II</t>
  </si>
  <si>
    <t>JEREZ FIDC NÃO-PADRONIZADOS MULTICARTEIRA</t>
  </si>
  <si>
    <t>GARDA FIDC NÃO-PADRONIZADOS MULTICARTEIRA</t>
  </si>
  <si>
    <t>FIDC NÃO-PADRONIZADOS DO SISTEMA PETROBRÁS</t>
  </si>
  <si>
    <t>JP MORGAN FIDC NÃO-PADRONIZADOS MULTICARTEIRA</t>
  </si>
  <si>
    <t>FIDC DA INDÚSTRIA EXODUS II</t>
  </si>
  <si>
    <t>FIDC MULTISSETORIAL EXICON I</t>
  </si>
  <si>
    <t xml:space="preserve">FIDC-NP PCG-BRASIL MULTICARTEIRA </t>
  </si>
  <si>
    <t>RB AUTO - FIDC</t>
  </si>
  <si>
    <t>FIDC HIPER</t>
  </si>
  <si>
    <t>MULTICRÉDITO EMPRESAS FIDC</t>
  </si>
  <si>
    <t>FIDC - DISTRIBUIDORA FIC PETRÓLEO</t>
  </si>
  <si>
    <t>FIDC RECEBÍVEIS MULTISEGMENTO</t>
  </si>
  <si>
    <t>MULTICRÉDITO I FIDC</t>
  </si>
  <si>
    <t>BV FINANCEIRA FIDC V - NP</t>
  </si>
  <si>
    <t>FIDC FORNECEDORES ODEBRECHT</t>
  </si>
  <si>
    <t>FIDC MULTISETORIAL R&amp;G - LP</t>
  </si>
  <si>
    <t>ALFA FIDC MULTISSETORIAL</t>
  </si>
  <si>
    <t>FIDC NP RECUPERARE</t>
  </si>
  <si>
    <t>FIDC MULTISETORIAL BVA MASTER</t>
  </si>
  <si>
    <t>FIDC POLICARD</t>
  </si>
  <si>
    <t>BARRA MANSA FIDC NP</t>
  </si>
  <si>
    <t>FUNDO DE INVESTIMENTO EM QUOTAS DE FIDC - SEM</t>
  </si>
  <si>
    <t>FIDC MULTISETORIAL SILVERADO OUTLIER</t>
  </si>
  <si>
    <t>PÃO DE AÇUCAR FIDC</t>
  </si>
  <si>
    <t>FIDC MULTISETORIAL RED FACTOR - LP</t>
  </si>
  <si>
    <t>NUTRIPLANT FIDC DO SEGMENTO AGROINDUSTRIAL</t>
  </si>
  <si>
    <t>GVI FIDC FINANCEIRO</t>
  </si>
  <si>
    <t>LOGÍSTICA FIDC NÃO PADRONIZADOS</t>
  </si>
  <si>
    <t>RC I FINANCIAL FIDC NP MULTIMERCADO</t>
  </si>
  <si>
    <t>GAFISA FIDC - CRÉDITO IMOBILIÁRIO</t>
  </si>
  <si>
    <t xml:space="preserve"> </t>
  </si>
  <si>
    <t>REM2011/001 e SEC2011/001</t>
  </si>
  <si>
    <t>REM2011/002</t>
  </si>
  <si>
    <t>REM2011/003</t>
  </si>
  <si>
    <t>REM2011/004</t>
  </si>
  <si>
    <t>REM2011/005 e SEC2011/002</t>
  </si>
  <si>
    <t>REM2011/006</t>
  </si>
  <si>
    <t>REM2011/007 e SEC2011/003</t>
  </si>
  <si>
    <t>REM2011/008</t>
  </si>
  <si>
    <t>REM2011/009</t>
  </si>
  <si>
    <t>MAGNESITA REFRATÁRIOS</t>
  </si>
  <si>
    <t>DIRECIONAL ENGENHARIA</t>
  </si>
  <si>
    <t>QGEP PARTICIPAÇÕES</t>
  </si>
  <si>
    <t>AUTOMETAL</t>
  </si>
  <si>
    <t>BRASIL BROKERS</t>
  </si>
  <si>
    <t>SONAE SIERRA</t>
  </si>
  <si>
    <t>AREZZO INDÚSTRIA E COMÉRCIO</t>
  </si>
  <si>
    <t>WTORRE PROPERTIES</t>
  </si>
  <si>
    <t>COMPANHIA AGRÍCOLA USINA JACAREZINHO</t>
  </si>
  <si>
    <t>BRASOIL MANATI EXPLORAÇÃO PETROLÍFERA</t>
  </si>
  <si>
    <t>ALUSA ENGENHARIA</t>
  </si>
  <si>
    <t>YOKI ALIMENTOS</t>
  </si>
  <si>
    <t>VOTORANTIM CIMENTOS</t>
  </si>
  <si>
    <t xml:space="preserve">BRASIF </t>
  </si>
  <si>
    <t>P.O.A.S.P.E EMPREENDIMENTOS E PARTICIPAÇÕES</t>
  </si>
  <si>
    <t>VIARONDON CONCESSIONÁRIA DE RODOVIA</t>
  </si>
  <si>
    <t>REC LOG 31</t>
  </si>
  <si>
    <t>REC LOG 41</t>
  </si>
  <si>
    <t>REC LOG 51</t>
  </si>
  <si>
    <t xml:space="preserve">PDG COMPANHIA SECURITIZADORA </t>
  </si>
  <si>
    <t>FIDC FINANCEIROS - PINE CRÉDITO PRIVADO</t>
  </si>
  <si>
    <t>RFD2011/002</t>
  </si>
  <si>
    <t xml:space="preserve">INTERNATIONAL MEAL COMPANY </t>
  </si>
  <si>
    <t xml:space="preserve">IGUATEMI EMPRESA DE SHOPPING CENTERS </t>
  </si>
  <si>
    <t xml:space="preserve">EVEN CONSTRUTORA E INCORPORADORA </t>
  </si>
  <si>
    <t>CONC. DAS RODOVIAS AYRTON S. E CARVALHO P.</t>
  </si>
  <si>
    <t>MARFRIG ALIMENTOS</t>
  </si>
  <si>
    <t>CONCESSIONÁRIA SPMAR</t>
  </si>
  <si>
    <t>BROOKFIELD INCORPORAÇÕES</t>
  </si>
  <si>
    <t>EMPRESA CATARINENSE DE TRANSMISSÃO DE ENERGIA</t>
  </si>
  <si>
    <t>RFD2011/004</t>
  </si>
  <si>
    <t>RFD2011/003</t>
  </si>
  <si>
    <t>FIDC SCHAHIN - CRÉDITO CONSIGNADO</t>
  </si>
  <si>
    <t>FIDC ABERTO BCSUL VERAX CPP 450</t>
  </si>
  <si>
    <t>FÊNIX FIDC DO VAREJO</t>
  </si>
  <si>
    <t>FIDC LAVORO II</t>
  </si>
  <si>
    <t>MUDAR SPE MASTER EMPREENDIMENTOS IMOBILIÁRIOS</t>
  </si>
  <si>
    <t>IRACEMA TRANSMISSORA DE ENERGIA</t>
  </si>
  <si>
    <t>REM2011/010 e SEC2011/004</t>
  </si>
  <si>
    <t>Ano 2009</t>
  </si>
  <si>
    <t>AÇÕES - FOLLOW-ON</t>
  </si>
  <si>
    <t>REDE ENERGIA</t>
  </si>
  <si>
    <t>REGISTRO</t>
  </si>
  <si>
    <t>Tabela de Emissões Canceladas</t>
  </si>
  <si>
    <t>MMX MINERAÇÃO E METÁLICOS</t>
  </si>
  <si>
    <t>BV LEASING</t>
  </si>
  <si>
    <t>CITIBANK LEASING</t>
  </si>
  <si>
    <t>LOVINA PARTICIPAÇÕES S/A</t>
  </si>
  <si>
    <t>TERNA PARTICIPAÇÕES S/A</t>
  </si>
  <si>
    <t>MAGAZINE LUIZA</t>
  </si>
  <si>
    <t>GERDAU</t>
  </si>
  <si>
    <t>REM2011/012,  REM2011/013 e SEC2011/006</t>
  </si>
  <si>
    <t>REM2011/011 e SEC2011/005</t>
  </si>
  <si>
    <t>REM2011/014  e  SEC2011/007</t>
  </si>
  <si>
    <t>ALL - AMÉRICA LATINA LOGÍSTICA</t>
  </si>
  <si>
    <t xml:space="preserve">Tabela de Emissões </t>
  </si>
  <si>
    <t>Debêntures com Leasing</t>
  </si>
  <si>
    <t>JOÃO FORTES ENGENHARIA</t>
  </si>
  <si>
    <t>HOSPITAL E MATERNIDADE SÃO LUIZ</t>
  </si>
  <si>
    <t>RB CAPITAL HOLDING</t>
  </si>
  <si>
    <t>TELEMAR PARTICIPAÇÕES</t>
  </si>
  <si>
    <t>GERADOR CIA SECURITIZADORA</t>
  </si>
  <si>
    <t>MILLS ESTRUTURAS</t>
  </si>
  <si>
    <t xml:space="preserve">TELEMAR PARTICIPAÇÕES  </t>
  </si>
  <si>
    <t>LOJAS AMERICANAS</t>
  </si>
  <si>
    <t>RFD2011/006</t>
  </si>
  <si>
    <t>RFD2011/005</t>
  </si>
  <si>
    <t>INCENTIVO FIDC MULTISETORIAL II</t>
  </si>
  <si>
    <t xml:space="preserve">FIDC BCSUL VERAX MULTICRED FINANCEIRO </t>
  </si>
  <si>
    <t>FIDC NP CAIXA BTG PACTUAL MULTISEGMENTOS</t>
  </si>
  <si>
    <t>FIDC OMNI VEICULOS VI</t>
  </si>
  <si>
    <t>GLOBAL MERCANTIL FIDC MULTISSETORIAL</t>
  </si>
  <si>
    <t>REM2011/015</t>
  </si>
  <si>
    <t xml:space="preserve">BR MALLS PARTICIPAÇOES </t>
  </si>
  <si>
    <t>CONCESSIONÁRIA DE RODOVIAS DO NORTE - ECONORTE</t>
  </si>
  <si>
    <t>TUPER</t>
  </si>
  <si>
    <t>COMPANHIA ENERGÉTICA DE PERNAMBUCO - CELPE</t>
  </si>
  <si>
    <t>ITAPEBI GERAÇÃO DE ENERGIA</t>
  </si>
  <si>
    <t>BRASHOP</t>
  </si>
  <si>
    <t>LIGHT ENERGIA</t>
  </si>
  <si>
    <t>LIGHT SERVIÇOS DE ELETRICIDADE</t>
  </si>
  <si>
    <t>CENTRAIS ELÉTRICAS MATOGROSSENSES - CEMAT</t>
  </si>
  <si>
    <t>CANABRAVA AGRÍCOLA</t>
  </si>
  <si>
    <t>DIAGNÓSTICOS DA AMÉRICA</t>
  </si>
  <si>
    <t>ECOGEN BRASIL</t>
  </si>
  <si>
    <t>ONGOING PART.</t>
  </si>
  <si>
    <t>INTERLIGAÇÃO ELÉTRICA DO MADEIRA</t>
  </si>
  <si>
    <t>EMPRESA JORNALÍSTICA ECONÔMICO</t>
  </si>
  <si>
    <t>DESA MORRO DOS VENTOS VI</t>
  </si>
  <si>
    <t>DESA MORRO DOS VENTOS IX</t>
  </si>
  <si>
    <t>DESA MORRO DOS VENTOS IV</t>
  </si>
  <si>
    <t>DESA MORRO DOS VENTOS III</t>
  </si>
  <si>
    <t>DESA MORRO DOS VENTOS I</t>
  </si>
  <si>
    <t>COMPANHIA AGRÍCOLA CAIUÁ</t>
  </si>
  <si>
    <t>ANDRADE GUTIERREZ CONCESSÕES</t>
  </si>
  <si>
    <t>INTERLIGAÇÃO ELÉTRICA SERRA DO JAPI</t>
  </si>
  <si>
    <t>INFRASEC SECURITIZADORA</t>
  </si>
  <si>
    <t>REM2011/016</t>
  </si>
  <si>
    <t>REM2011/018 e SEC2011/010</t>
  </si>
  <si>
    <t>REM2011/019</t>
  </si>
  <si>
    <t>REM2011/020 e SEC2011/011</t>
  </si>
  <si>
    <t>BRAZIL PHARMA</t>
  </si>
  <si>
    <t>TECHNOS</t>
  </si>
  <si>
    <t xml:space="preserve">BR PROPERTIES </t>
  </si>
  <si>
    <t xml:space="preserve">KROTON EDUCACIONAL </t>
  </si>
  <si>
    <t>REM2011/017 e SEC2011/009</t>
  </si>
  <si>
    <t>QUALICORP</t>
  </si>
  <si>
    <t>MULTINER</t>
  </si>
  <si>
    <t>MARISA LOJAS</t>
  </si>
  <si>
    <t>VRG LINHAS ÁREAS</t>
  </si>
  <si>
    <t>HAZTEC TECNOLOGIA E PLANEJAMENTO AMBIENTAL</t>
  </si>
  <si>
    <t xml:space="preserve">AZUL LINHAS AÉREAS BRASILEIRAS </t>
  </si>
  <si>
    <t>NCF PARTICIPAÇÕES</t>
  </si>
  <si>
    <t>UNIÃO QUÍMICA FARMACÊUTICA NACIONAL</t>
  </si>
  <si>
    <t>MRV LOGÍSTICA E PARTICIPAÇÕES</t>
  </si>
  <si>
    <t>SIDERÚRGICA NORTE BRASIL</t>
  </si>
  <si>
    <t>M.C.A INCORPORAÇÕES</t>
  </si>
  <si>
    <t>TCI - TECNOLOGIA, CONHECIMENTO E INFORMAÇÃO</t>
  </si>
  <si>
    <t>COMPANHIA LUZ E FORÇA SANTA LUZ</t>
  </si>
  <si>
    <t>PROLAGOS - CONC. DE SERVIÇOS PÚBLICOS DE ÁGUA E ESGOTO</t>
  </si>
  <si>
    <t>CONCESSIONÁRIA RODOVIAS DO TIETÊ</t>
  </si>
  <si>
    <t>COMPANHIA DE ÁGUAS DO BRASIL - CAB AMBIENTAL</t>
  </si>
  <si>
    <t>RFD2011/009</t>
  </si>
  <si>
    <t>RFD2011/007</t>
  </si>
  <si>
    <t>COBRA FIDC COMERCIAIS III</t>
  </si>
  <si>
    <t xml:space="preserve">POLO CRÉDITO CONSIGNADO FIDC I </t>
  </si>
  <si>
    <t xml:space="preserve">FIDC CRÉDITO PRIVADO MULTISETORIAL </t>
  </si>
  <si>
    <t xml:space="preserve">BONSUCESSO FIDC - CRÉDITO CONSIGNADO </t>
  </si>
  <si>
    <t>FIDC BARIGUI CRÉDITO CONSIGNADO</t>
  </si>
  <si>
    <t>PRIMOR FIDC MULTISETORIAL</t>
  </si>
  <si>
    <t>RFD2011/011</t>
  </si>
  <si>
    <t>RFD2011/010</t>
  </si>
  <si>
    <t>RFD2011/008</t>
  </si>
  <si>
    <t>COPASA</t>
  </si>
  <si>
    <t>VIARONDON CONC. DE RODOVIA</t>
  </si>
  <si>
    <t>CTEEP</t>
  </si>
  <si>
    <t>HS INVESTIMENTOS</t>
  </si>
  <si>
    <t>CONTAX</t>
  </si>
  <si>
    <t>BRADESCO LEASING</t>
  </si>
  <si>
    <t>VEREMONTE PARTICIPAÇÕES</t>
  </si>
  <si>
    <t>RBS PARTICIPAÇÕES</t>
  </si>
  <si>
    <t>EGESA ENGENHARIA</t>
  </si>
  <si>
    <t>JSL</t>
  </si>
  <si>
    <t>WF2 HOLDING</t>
  </si>
  <si>
    <t>TPI - TRIUNFO PARTICIPAÇÕES E INVESTIMENTOS</t>
  </si>
  <si>
    <t>IESA ÓLEO E GÁS</t>
  </si>
  <si>
    <t>BRASMETAL WAELZHOLZ</t>
  </si>
  <si>
    <t>VIVER INCORPORADORA E CONSTRUTORA</t>
  </si>
  <si>
    <t>CELLE SP PARTIPAÇÕES.</t>
  </si>
  <si>
    <t>BATTISTELLA ADMINISTRAÇÕES E PARTICIPAÇÕES</t>
  </si>
  <si>
    <t>MRV ENGENHARIA E PARTICIPAÇÕES</t>
  </si>
  <si>
    <t>COMPANHIA PAULISTA DE FORÇA E LUZ</t>
  </si>
  <si>
    <t>LOJAS RENNER</t>
  </si>
  <si>
    <t>EDP ENERGIAS DO BRASIL</t>
  </si>
  <si>
    <t>MAHLE METAL LEVE</t>
  </si>
  <si>
    <t>REM2011/022 e SEC2011/014</t>
  </si>
  <si>
    <t>REM2011/021</t>
  </si>
  <si>
    <t>SEC2011/013</t>
  </si>
  <si>
    <t>SEC2011/012</t>
  </si>
  <si>
    <t>CIA SIDERÚGICA NACIONAL - CSN</t>
  </si>
  <si>
    <t>ELEKTRO ELETRICIDADE E SERVIÇOS</t>
  </si>
  <si>
    <t>BRASIL TELECOM</t>
  </si>
  <si>
    <t>ATLANTIC ENERGIAS RENOVÁVEIS</t>
  </si>
  <si>
    <t>AMPLA ENERGIA</t>
  </si>
  <si>
    <t>PETRA ENERGIA</t>
  </si>
  <si>
    <t>MOINHO PAULISTA</t>
  </si>
  <si>
    <t>LIGHT  ENERGIA</t>
  </si>
  <si>
    <t>RIQUE EMPREENDIMENTOS E PARTICIPAÇÕES</t>
  </si>
  <si>
    <t>CENTRAIS EÓLICAS LICINIO DE ALMEIDA</t>
  </si>
  <si>
    <t>CENTRAIS EÓLICAS CANDIBA</t>
  </si>
  <si>
    <t>CENTRAIS EÓLICAS PINDAÍ</t>
  </si>
  <si>
    <t>CENTRAIS EÓLICAS ILHÉUS</t>
  </si>
  <si>
    <t>CENTRAIS EÓLICAS IGAPORÃ</t>
  </si>
  <si>
    <t>VALEPAR</t>
  </si>
  <si>
    <t>POLO CAPITAL SECURITIZADORA</t>
  </si>
  <si>
    <t>CAPITAL RS FIDC MULTISSETORIAL</t>
  </si>
  <si>
    <t xml:space="preserve">FIDC TRENDBANK BANCO DE FOMENTO - MULTISETORIAL </t>
  </si>
  <si>
    <t>FIDC - CADEIAS PRODUTIVAS DE MINAS GERAIS</t>
  </si>
  <si>
    <t>RFD2011/012</t>
  </si>
  <si>
    <t>RFD2011/013 E RFD2010/014</t>
  </si>
  <si>
    <t>MAX FIDC MULTISETORIAL</t>
  </si>
  <si>
    <t>ELETRICIDADE DO BRASIL - EBRASIL</t>
  </si>
  <si>
    <t>RV TECNOLOGIA E SISTEMAS</t>
  </si>
  <si>
    <t>ESTRE AMBIENTAL</t>
  </si>
  <si>
    <t>RB CAPITAL PRIME REALTY EMP. IMOBILIÁRIOS</t>
  </si>
  <si>
    <t>SERVENG CIVILSAN</t>
  </si>
  <si>
    <t>FIDC - INSUMOS BÁSICOS DA INDÚSTRIA PETROQUÍMICA</t>
  </si>
  <si>
    <t>RFD2011/015</t>
  </si>
  <si>
    <t>RFD2011/016</t>
  </si>
  <si>
    <t>KOBOLD FIDC MERCANTIS E FINANCEIROS II</t>
  </si>
  <si>
    <t>FIDC MULTISSETORIALVALOR</t>
  </si>
  <si>
    <t>FIDC MERCANTIL CRÉDITO CONSIGNADO INSS</t>
  </si>
  <si>
    <t>TIM PARTICIPAÇÕES</t>
  </si>
  <si>
    <t>REM2011/023</t>
  </si>
  <si>
    <t>REM2011/024</t>
  </si>
  <si>
    <t>SOARES PENIDO PARTICIPAÇÕES E EMPREENDIMENTOS</t>
  </si>
  <si>
    <t>NADIR FIGUEIREDO INDÚSTRIA E COMÉRCIO</t>
  </si>
  <si>
    <t>LDC-SEV BIOENERGIA</t>
  </si>
  <si>
    <t>INPA - INDÚSTRIA DE EMBALAGENS SANTANA</t>
  </si>
  <si>
    <t>CTX PARTICIPAÇÕES</t>
  </si>
  <si>
    <t>SIMPRESS COMÉRCIO, LOCAÇÃO E SERVIÇOS</t>
  </si>
  <si>
    <t>MULTIPLAN EMPREENDIMENTOS IMOBILIARIOS</t>
  </si>
  <si>
    <t>COMPANHIA DE LOCAÇÃO DAS AMÉRICAS</t>
  </si>
  <si>
    <t>RIALMA COMPANHIA ENERGÉTICA II</t>
  </si>
  <si>
    <t>GALILEO GESTORA DE RECEBIVEIS SPE</t>
  </si>
  <si>
    <t xml:space="preserve"> EMBRATEL</t>
  </si>
  <si>
    <t>BRAZIL REALTY CIA SECURITIZADORA DE CREDITOS IMOBILIÁRIOS</t>
  </si>
  <si>
    <t>RIO BRAVO SECURITIZADORA</t>
  </si>
  <si>
    <t xml:space="preserve">RIO BRAVO SECURITIZADORA </t>
  </si>
  <si>
    <t>RB CAPITAL SECURITIZADORA RESIDENCIAL</t>
  </si>
  <si>
    <t xml:space="preserve">CIBRASEC COMPANHIA BRASILEIRA DE SECURITIZAÇÃO </t>
  </si>
  <si>
    <t>AETATIS SECURITIZADORA</t>
  </si>
  <si>
    <t>ACRUX SECURITIZADORA</t>
  </si>
  <si>
    <t>NOVA SECURITIZAÇÃO</t>
  </si>
  <si>
    <t>PLURAL CAPITAL SECURITIZADORA</t>
  </si>
  <si>
    <t>BMG FIDC CRÉDITOS CONSIGNADOS VIII</t>
  </si>
  <si>
    <t>FIDC FICSA PREMIUM VEÍCULOS I</t>
  </si>
  <si>
    <t>FIDC CORPORATIVO ABERTO BICBANCO</t>
  </si>
  <si>
    <t>RFD2011/020</t>
  </si>
  <si>
    <t>RFD2011/021</t>
  </si>
  <si>
    <t>RFD2011/019</t>
  </si>
  <si>
    <t>RFD2011/018</t>
  </si>
  <si>
    <t>RFD2011/017</t>
  </si>
  <si>
    <t>FIDC CDC FINANCIAMENTO DE VEÍCULOS BANIF</t>
  </si>
  <si>
    <t>POLO CRÉDITO CONSIGNADO FIDC I</t>
  </si>
  <si>
    <t>FIDC MULTISETORIAL PROSPECTA - LP</t>
  </si>
  <si>
    <t>SAFE CAPITAL FIDC NP</t>
  </si>
  <si>
    <t>YUNY INCORPORADORA</t>
  </si>
  <si>
    <t>COMPANHIA ENERGÉTICA DO JARI - CEJA</t>
  </si>
  <si>
    <t>COMPANHIA ENERGÉTICA DO CEARÁ - COELCE</t>
  </si>
  <si>
    <t>DELGA INDÚSTRIA E COMÉRCIO</t>
  </si>
  <si>
    <t>ARENA PERNAMBUCO NEGÓCIOS E INVESTIMENTOS</t>
  </si>
  <si>
    <t>CENTRINO PARTICIPAÇÕES</t>
  </si>
  <si>
    <t>LINHAS DE TRANSMISSÃO DE MONTES CLAROS</t>
  </si>
  <si>
    <t>CONC. DO SIST. ANHANGUERA BANDEIRANTES</t>
  </si>
  <si>
    <t>TRX SECURITIZADORA DE CRÉDITOS IMOBILIÁRIOS</t>
  </si>
  <si>
    <t>RFD2011/023</t>
  </si>
  <si>
    <t>RFD2011/022</t>
  </si>
  <si>
    <t>FIDC INTERMEDIUM CRÉDITOS CONSIGNADOS II</t>
  </si>
  <si>
    <t>RED FIDC MULTISETORIAL LP</t>
  </si>
  <si>
    <t>FIDC MULTISETORIAL VALOR</t>
  </si>
  <si>
    <t>TRIBANCO-MARTINS FIDC</t>
  </si>
  <si>
    <t xml:space="preserve">CACHOEIRA PAULISTA TRANSMISSORA DE ENERGIA </t>
  </si>
  <si>
    <t>PETROPAR</t>
  </si>
  <si>
    <t>ISOLUX ENERGIA E PARTICIPAÇÕES</t>
  </si>
  <si>
    <t>ROCHA TERMINAIS PORTUÁRIOS E LOGÍSTICA</t>
  </si>
  <si>
    <t>RIO CANOAS ENERGIA</t>
  </si>
  <si>
    <t>COMPANHIA MARANHENSE DE REFRIGERANTES</t>
  </si>
  <si>
    <t>FERREIRA GOMES ENERGIA</t>
  </si>
  <si>
    <t>VÉRTICO LIMEIRA EMPREENDIMENTO IMOBILIÁRIO</t>
  </si>
  <si>
    <t>EMPRESA PARAENSE DE TRANSMISSÃO DE ENERGIA</t>
  </si>
  <si>
    <t>CMP PARTICIPAÇÕES</t>
  </si>
  <si>
    <t>CEMIG DISTRIBUIÇÃO - CEMIG D</t>
  </si>
  <si>
    <t>COMPANHIA ENERGÉTICA DE MINAS GERAIS - CEMIG</t>
  </si>
  <si>
    <t>CONCESSIONÁRIA  RODOVIAS DO TIETÊ</t>
  </si>
  <si>
    <t>BLACK MUD ONE EMPREENDIMENTOS IMOBILIÁRIOS</t>
  </si>
  <si>
    <t>MILLS ESTRUTURAS E SERVIÇOS DE ENGENHARIA</t>
  </si>
  <si>
    <t>EMBRATEL PARTICIPAÇÕES</t>
  </si>
  <si>
    <t>MTEL TECNOLOGIA</t>
  </si>
  <si>
    <t>SALUS EMPREENDIMENTOS LOGÍSTICOS II</t>
  </si>
  <si>
    <t>RFD2011/025</t>
  </si>
  <si>
    <t>RFD2011/024</t>
  </si>
  <si>
    <t>BONSUCESSO FIDC CRÉDITO CONSIGNADO II</t>
  </si>
  <si>
    <t>RFD2011/027</t>
  </si>
  <si>
    <t>RFD2011/026</t>
  </si>
  <si>
    <t>FIDC DA COMPANHIA ESTADUAL DE ÁGUAS E ESGOTOS - CEDAE</t>
  </si>
  <si>
    <t>RFD2011/029</t>
  </si>
  <si>
    <t>RFD2011/028</t>
  </si>
  <si>
    <t>RFD2011/030</t>
  </si>
  <si>
    <t>G &amp; G FIDC MULTISSETORIAL</t>
  </si>
  <si>
    <t>CAMBUÍ FINANÇAS FIDC MULTISSETORIAL LP</t>
  </si>
  <si>
    <t>FIDC DA SANEAMENTO DE GOIÁS - SANEAGO - INFRAESTRUTURA</t>
  </si>
  <si>
    <t xml:space="preserve">AIMORES FIDC NP </t>
  </si>
  <si>
    <t>BV FINANCEIRA FIDC VI</t>
  </si>
  <si>
    <t>FIDC EMPÍRICA SIFRA PREMIUM</t>
  </si>
  <si>
    <t>FIDC FICSA VEÍCULOS</t>
  </si>
  <si>
    <t xml:space="preserve"> Ano 2012</t>
  </si>
  <si>
    <t>TOTAL - 2012</t>
  </si>
  <si>
    <t>EDITORA E DISTRIBUIDORA EDUCACIONAL</t>
  </si>
  <si>
    <t>OGX MARANHÃO</t>
  </si>
  <si>
    <t>Ano 2012</t>
  </si>
  <si>
    <t>FOZ CENTRO NORTE</t>
  </si>
  <si>
    <t>LBR - LÁCTEOS BRASIL</t>
  </si>
  <si>
    <t>F. AB. ZONA OESTE</t>
  </si>
  <si>
    <t>BRAZILIAN SECURITIES CIA SECURITIZAÇÃO</t>
  </si>
  <si>
    <t>SUL INVEST FIDC - MULTISETORIAL</t>
  </si>
  <si>
    <t>FIDC ABERTO CAIXA RPPS CONSIGNADO BMG</t>
  </si>
  <si>
    <t>RFD2012/003</t>
  </si>
  <si>
    <t>RFD2012/001</t>
  </si>
  <si>
    <t>RFD2012/002</t>
  </si>
  <si>
    <t>RFD2012/004</t>
  </si>
  <si>
    <t>MEDISE MEDICINA</t>
  </si>
  <si>
    <t>NS2.COM INTERNET</t>
  </si>
  <si>
    <t>SONDA SUPERMERCADOS</t>
  </si>
  <si>
    <t>REDE D'OR</t>
  </si>
  <si>
    <t>CIA LOCAÇÃO DAS AMÉRICAS</t>
  </si>
  <si>
    <t>RB CAPITAL PRIME REALTY II EMPREENDIMENTOS IMOBILIÁRIOS</t>
  </si>
  <si>
    <t>COTIA VITORIA</t>
  </si>
  <si>
    <t>AMLSPE</t>
  </si>
  <si>
    <t>CENTRAL ENERGÉTICA PALMEIRAS</t>
  </si>
  <si>
    <t>FIDC INSUMOS BASICOS DA INDUSTRIA PETROQUIMICA</t>
  </si>
  <si>
    <t>FIDC CDC FINANCIAMENTO DE VEÍCULOS CREDIFIBRA</t>
  </si>
  <si>
    <t>FIDC GREENVILLE</t>
  </si>
  <si>
    <t>TURIM CAPITAL LEASING FIDC</t>
  </si>
  <si>
    <t>FIDC PENSION TRUST III MULTISEGMENTOS</t>
  </si>
  <si>
    <t>BV FINANCEIRA FIDC II</t>
  </si>
  <si>
    <t>FIDC BICBANCO CRÉDITO CORPORATIVO II</t>
  </si>
  <si>
    <t>GCB FIDC MULTISSETORIAL</t>
  </si>
  <si>
    <t>AJAX FIDC</t>
  </si>
  <si>
    <t>INBRANDS</t>
  </si>
  <si>
    <t>LINHA AMARELA - LAMSA</t>
  </si>
  <si>
    <t>RESTOQUE COMÉRCIO E CONFECÇÕES DE ROUPAS</t>
  </si>
  <si>
    <t>AGV LOGÍSTICA</t>
  </si>
  <si>
    <t>GLOBEX UTILIDADES</t>
  </si>
  <si>
    <t>COMPANHIA DE SANEAMENTO DE MINAS GERAIS - COPASA MG</t>
  </si>
  <si>
    <t>CAMIL ALIMENTOS</t>
  </si>
  <si>
    <t>VIRGOLINO DE OLIVEIRA</t>
  </si>
  <si>
    <t>COMPANHIA BRASILEIRA DE DIQUES</t>
  </si>
  <si>
    <t>QUEIXADA ENERGÉTICA</t>
  </si>
  <si>
    <t xml:space="preserve">ANDRADE GUTIERREZ </t>
  </si>
  <si>
    <t>SÁ CAVALCANTE PARTICIPAÇÕES</t>
  </si>
  <si>
    <t>BRASBUNKER PARTICIPAÇÕES</t>
  </si>
  <si>
    <t>LDI DESENVOLVIMENTO IMOBILIÁRIO</t>
  </si>
  <si>
    <t>CLARO</t>
  </si>
  <si>
    <t>BRAZILIAN FINANCE &amp; REAL ESTATE</t>
  </si>
  <si>
    <t>TRENDBANK BLACKWOOD FIDC - MULTISETORES</t>
  </si>
  <si>
    <t>FIDC MULTISSETORIAL BS</t>
  </si>
  <si>
    <t>FIDC MULTISETORIAL ITÁLIA</t>
  </si>
  <si>
    <t xml:space="preserve">FIDC DA INDÚSTRIA EXODUS MASTER </t>
  </si>
  <si>
    <t>RFD2012/005</t>
  </si>
  <si>
    <t>RFD2012/007</t>
  </si>
  <si>
    <t>RFD2012/006</t>
  </si>
  <si>
    <t>FIDC MULTISETORIAL ÁSIA - LP</t>
  </si>
  <si>
    <t>CEMIG GERAÇÃO E TRANSMISSÃO</t>
  </si>
  <si>
    <t>CEMIG GERAÇÃO E TRANSIMISSÃO</t>
  </si>
  <si>
    <t>ARAUCÁRIA SANEAMENTO</t>
  </si>
  <si>
    <t>TOSCANA DESENVOLVIMENTO URBANO</t>
  </si>
  <si>
    <t>SUL AMÉRICA</t>
  </si>
  <si>
    <t>CIA LIGNA DE INVESTIMENTOS</t>
  </si>
  <si>
    <t>FONTE NOVA NEGÓCIOS</t>
  </si>
  <si>
    <t>COMGAS</t>
  </si>
  <si>
    <t>RFD2012/008</t>
  </si>
  <si>
    <t>RFD2012/009</t>
  </si>
  <si>
    <t>FIDC EMPÍRICA SIFRA STAR</t>
  </si>
  <si>
    <t>FIQ FIDC BRAZIL PLUS</t>
  </si>
  <si>
    <t xml:space="preserve">LIVRE FUNDO DE INVESTIMENTO EM DIREITOS CREDITÓRIOS MULTISSETORIAL </t>
  </si>
  <si>
    <t>RNX FIDC MULTISETORIAL LP</t>
  </si>
  <si>
    <t>FIDCs</t>
  </si>
  <si>
    <t>SEC2012/001</t>
  </si>
  <si>
    <t>REM2012/001 e SEC2012/002</t>
  </si>
  <si>
    <t>REM2012/002 e SEC2012/003</t>
  </si>
  <si>
    <t>REM2012/003</t>
  </si>
  <si>
    <t>REM2012/004 e SEC2012/004</t>
  </si>
  <si>
    <t>BTG PACTUAL</t>
  </si>
  <si>
    <t>FIBRIA CELULOSE</t>
  </si>
  <si>
    <t>UNICASA INDÚSTRIA DE MÓVEIS</t>
  </si>
  <si>
    <t>CIA DE LOCAÇÃO DAS AMERICAS</t>
  </si>
  <si>
    <t>CONC. DE RODOVIAS DO OESTE DE SP - VIA OESTE</t>
  </si>
  <si>
    <t>CONCEPA</t>
  </si>
  <si>
    <t>PDG REALTY EMPREENDIMENTOS E PARTICIPAÇÕES</t>
  </si>
  <si>
    <t>N.S.O.S.P.E EMPREENDIMENTOS E PARTICIPAÇÕES</t>
  </si>
  <si>
    <t>ABIMEX IMPORTAÇÃO E EXPORTAÇÃO</t>
  </si>
  <si>
    <t>INTERCEMENT BRASIL</t>
  </si>
  <si>
    <t>TPI - TRIUNFO PARTICIPACOES E INVESTIMENTOS</t>
  </si>
  <si>
    <t>COMPANHIA SIDERÚRGICA NACIONAL</t>
  </si>
  <si>
    <t>TAVEX BRASIL</t>
  </si>
  <si>
    <t>CENTERANEL 3 LOGÍSTICA E PARTICIPAÇÕES</t>
  </si>
  <si>
    <t>ENGEVIX ENGENHARIA</t>
  </si>
  <si>
    <t>NATURA COSMETICOS</t>
  </si>
  <si>
    <t xml:space="preserve">CAB CUIABÁ </t>
  </si>
  <si>
    <t>SOCIEDADE FIDUCIÁRIA BRASILEIRA</t>
  </si>
  <si>
    <t xml:space="preserve">FIDC EMPÍRICA SIFRA PREMIUM </t>
  </si>
  <si>
    <t>RFD2012/010</t>
  </si>
  <si>
    <t>LIBRA FIDC MULTISSETORIAL</t>
  </si>
  <si>
    <t>JGP CRÉDITO FEEDER 1 FIC FIDC NP MULTICARTEIRA</t>
  </si>
  <si>
    <t xml:space="preserve">CAPITAL FORTE FIDC MULTISSETORIAL </t>
  </si>
  <si>
    <t>EMPREENDIMENTOS PAGUE MENOS</t>
  </si>
  <si>
    <t>COTIA VITÓRIA SERVIÇOS E COMÉRCIO</t>
  </si>
  <si>
    <t>ALESAT COMBUSTÍVEIS</t>
  </si>
  <si>
    <t>NOVA PONTOCOM COMÉRCIO ELETRÔNICO</t>
  </si>
  <si>
    <t>SANEAMENTO AMBIENTAL ÁGUA DO BRASIL</t>
  </si>
  <si>
    <t>MONTANA INDÚSTRIA DE MÁQUINAS</t>
  </si>
  <si>
    <t>PROSEGUR ACTIVA ALARMES</t>
  </si>
  <si>
    <t>PROSEGUR HOLDING E PARTICIPAÇÕES</t>
  </si>
  <si>
    <t>ENERGEST</t>
  </si>
  <si>
    <t>RB CAPITAL REALTY IX EMPREENDIMENTOS IMOBILIÁRIOS</t>
  </si>
  <si>
    <t>COMPANHIA PAULISTA DE SECURITIZAÇÃO</t>
  </si>
  <si>
    <t>TRANSMISSORA ALIANÇA DE ENERGIA ELÉTRICA</t>
  </si>
  <si>
    <t>VALISÉRE INDÚSTRIA E COMÉRCIO</t>
  </si>
  <si>
    <t>ABA PORTO PARTICIPAÇÕES</t>
  </si>
  <si>
    <t>BRAZIL REALTY COMPANHIA SECURITIZADORA DE CRÉDITOS IMOBILIÁRIOS</t>
  </si>
  <si>
    <t>ACTIVA FIDC MULTISSETORIAL LP</t>
  </si>
  <si>
    <t>RIO TIBAGI - FIDC NP</t>
  </si>
  <si>
    <t>MS PARTICIPAÇÕES SOCIETÁRIAS</t>
  </si>
  <si>
    <t>SUZANO PAPEL E CELULOSE</t>
  </si>
  <si>
    <t>NOVA CASA BAHIA</t>
  </si>
  <si>
    <t>OFFICER DISTRIBUIDORA DE PRODUTOS DE INFORMÁTICA</t>
  </si>
  <si>
    <t>ECOPORTO HOLDING</t>
  </si>
  <si>
    <t>LOG COMMERCIAL PROPERTIES E PARTICIPAÇÕES</t>
  </si>
  <si>
    <t>UTC PARTICIPAÇÕES</t>
  </si>
  <si>
    <t>COMPANHIA ENERGÉTICA DO MARANHÃO - CEMAR</t>
  </si>
  <si>
    <t>CPFL ENERGIAS RENOVÁVEIS</t>
  </si>
  <si>
    <t>CCRR PARTICIPAÇÕES</t>
  </si>
  <si>
    <t>GFV HOLDING</t>
  </si>
  <si>
    <t>BTG PACTUAL HOLDING</t>
  </si>
  <si>
    <t>OAS</t>
  </si>
  <si>
    <t>CONCESSIONÁRIA BAHIA NORTE</t>
  </si>
  <si>
    <t>EMS</t>
  </si>
  <si>
    <t>M. DIAS BRANCO - INDÚSTRIA E COMÉRCIO DE ALIMENTOS</t>
  </si>
  <si>
    <t>JAURU TRANSMISSORA DE ENERGIA</t>
  </si>
  <si>
    <t>CONE</t>
  </si>
  <si>
    <t xml:space="preserve">ECORODOVIAS INFRAESTRUTURA E LOGÍSTICA </t>
  </si>
  <si>
    <t>DESENVIX ENERGIAS RENOVÁVEIS</t>
  </si>
  <si>
    <t>RFD/2012/011</t>
  </si>
  <si>
    <t>MARIN FIDC MULTISSETORIAL LP</t>
  </si>
  <si>
    <t>BURITI FIDC IMOBILIÁRIOS</t>
  </si>
  <si>
    <t xml:space="preserve">OP FIDC FINANCEIROS - MULTICARTEIRA I </t>
  </si>
  <si>
    <t xml:space="preserve">MOKA FUND I FIDC MULTISSETORIAL </t>
  </si>
  <si>
    <t>DRIVER BRASIL ONE BANCO VOLKSWAGEN FIDC FINANCIAMENTO DE VEÍCULOS</t>
  </si>
  <si>
    <t>RFD/2012/012</t>
  </si>
  <si>
    <t>RFD/2012/013</t>
  </si>
  <si>
    <t>RFD/2012/014</t>
  </si>
  <si>
    <t>RFD/2012/015</t>
  </si>
  <si>
    <t>AGROZ AGRÍCOLA ZURITA</t>
  </si>
  <si>
    <t>GMR ENERGIA</t>
  </si>
  <si>
    <t>IRTHA EMPREENDIMENTOS</t>
  </si>
  <si>
    <t>ALOG DATA CENTERS DO BRASIL</t>
  </si>
  <si>
    <t>AMPLA ENERGIA E SERVIÇOS</t>
  </si>
  <si>
    <t>GRÁFICA E EDITORA ANGLO</t>
  </si>
  <si>
    <t>PDC PARTICIPAÇÕES</t>
  </si>
  <si>
    <t>DIAMOND BUSINESS TRADING</t>
  </si>
  <si>
    <t>ATIVAS DATA CENTER</t>
  </si>
  <si>
    <t>VANDERBILT 23 EMPREENDIMENTOS IMOBILIÁRIOS</t>
  </si>
  <si>
    <t>SANTANDER LEASING</t>
  </si>
  <si>
    <t>EUCATEX</t>
  </si>
  <si>
    <t>SPE BIO ALVORADA</t>
  </si>
  <si>
    <t>SPE BIO COOPCANA</t>
  </si>
  <si>
    <t xml:space="preserve">ATLÂNTICA I PARQUE EÓLICO </t>
  </si>
  <si>
    <t xml:space="preserve">ATLÂNTICA II PARQUE EÓLICO </t>
  </si>
  <si>
    <t xml:space="preserve">ATLÂNTICA IV PARQUE EÓLICO </t>
  </si>
  <si>
    <t xml:space="preserve">ATLÂNTICA V PARQUE EÓLICO </t>
  </si>
  <si>
    <t>J. MALUCELLI ENERGIA</t>
  </si>
  <si>
    <t>LINTRAN DO BRASIL PARTICIPAÇÕES</t>
  </si>
  <si>
    <t xml:space="preserve">GALVÃO PARTICIPAÇÕES </t>
  </si>
  <si>
    <t xml:space="preserve">JARAGUÁ EQUIPAMENTOS INDUSTRIAIS </t>
  </si>
  <si>
    <t xml:space="preserve">SPE HOLDING BEIRA-RIO </t>
  </si>
  <si>
    <t>CLUB ADMINISTRADORA DE CARTÕES DE CRÉDITO FIDC NP</t>
  </si>
  <si>
    <t>SIM FIDC MULTISSETORIAL LP</t>
  </si>
  <si>
    <t>RODOVIAS INTEGRADAS DO OESTE</t>
  </si>
  <si>
    <t>MMX SUDESTE MINERAÇÃO</t>
  </si>
  <si>
    <t>BTG PACTUAL PHARMA PARTICIPAÇÕES</t>
  </si>
  <si>
    <t>PORTONAVE</t>
  </si>
  <si>
    <t>RB CAPITAL COMPANHIA DE SECURITIZAÇÃO</t>
  </si>
  <si>
    <t>PATRIA COMPANHIA SECURITIZADORA</t>
  </si>
  <si>
    <t xml:space="preserve">MCN PARTICIPAÇÕES E EMPREENDIMENTOS </t>
  </si>
  <si>
    <t>CENTRAL GERADORA EÓLICA COLÔNIA</t>
  </si>
  <si>
    <t>CENTRAL GERADORA EÓLICA TAÍBA ANDORINHA</t>
  </si>
  <si>
    <t>CENTRAL GERADORA EÓLICA TAÍBA ÁGUIA</t>
  </si>
  <si>
    <t>CENTRAL GERADORA EÓLICA ICARAÍ I</t>
  </si>
  <si>
    <t>CENTRAL GERADORA EÓLICA ICARAÍ II</t>
  </si>
  <si>
    <t xml:space="preserve">REDE D'OR SÃO LUIZ </t>
  </si>
  <si>
    <t>NORTE ENERGIA</t>
  </si>
  <si>
    <t>FOZ CENTRO NORTE INVESTIMENTOS</t>
  </si>
  <si>
    <t xml:space="preserve">CÁLAMO DISTRIBUIDORA DE PRODUTOS DE BELEZA </t>
  </si>
  <si>
    <t xml:space="preserve">HIDROTÉRMICA </t>
  </si>
  <si>
    <t>COMPANHIA DE SANEAMENTO DO TOCANTINS - SANEATINS</t>
  </si>
  <si>
    <t xml:space="preserve">RODOBENS LOCAÇÃO DE IMÓVEIS </t>
  </si>
  <si>
    <t>MPX ENERGIA</t>
  </si>
  <si>
    <t>LIVRAMENTO HOLDING</t>
  </si>
  <si>
    <t>FIDC MULTISEGMENTOS</t>
  </si>
  <si>
    <t>RFD/2012/017</t>
  </si>
  <si>
    <t>RFD/2012/016</t>
  </si>
  <si>
    <t>FIDC MONEY PLUS MICROFINANÇAS</t>
  </si>
  <si>
    <t>SL FIDC MULTISSETORIAL</t>
  </si>
  <si>
    <t>SANTHER - FÁBRICA DE PAPEL SANTA THEREZINHA</t>
  </si>
  <si>
    <t>TAESA</t>
  </si>
  <si>
    <t>REM2012/007</t>
  </si>
  <si>
    <t>MGI - MINAS GERAIS PARTICIPAÇÕES</t>
  </si>
  <si>
    <t>CECRISA REVESTIMENTOS CERÂMICOS</t>
  </si>
  <si>
    <t>ELEKTRO ELETRICIDADE SERVIÇOS</t>
  </si>
  <si>
    <t>TELEFÔNICA BRASIL</t>
  </si>
  <si>
    <t>CYRELA BRAZIL REALTY S.A. EMPR. E PART.</t>
  </si>
  <si>
    <t>LLX AÇU OPERAÇÕES PORTUÁRIAS</t>
  </si>
  <si>
    <t>COMIL ÔNIBUS</t>
  </si>
  <si>
    <t>REM2012/006</t>
  </si>
  <si>
    <t>REM2012/005 e SEC2012/007</t>
  </si>
  <si>
    <t>RFD/2012/018</t>
  </si>
  <si>
    <t>GOAL FIDC MULTISSETORIAL LP</t>
  </si>
  <si>
    <t>FIDC S.R.M</t>
  </si>
  <si>
    <t>REM2012/008</t>
  </si>
  <si>
    <t>LUPATECH</t>
  </si>
  <si>
    <t xml:space="preserve">CIA TELECOMUNICAÇÕES DO BRASIL CENTRAL </t>
  </si>
  <si>
    <t>CONC.DO SISTEMA ANHANGUERA BANDEIRANTES</t>
  </si>
  <si>
    <t>COSAN S.A INDÚSTRIA E COMÉRCIO</t>
  </si>
  <si>
    <t>COPEL DISTRIBUIÇÃO</t>
  </si>
  <si>
    <t>GUANHÃES ENERGIA</t>
  </si>
  <si>
    <t>EMPRESA AMAZONENSE DE TRANSMISSÃO DE ENERGIA</t>
  </si>
  <si>
    <t>MIOLO WINES</t>
  </si>
  <si>
    <t>DOCELAR ALIMENTOS E BEBIDAS</t>
  </si>
  <si>
    <t>FAÍSA V GERAÇÃO E COMERCIALIZAÇÃO DE ENERGIA</t>
  </si>
  <si>
    <t>FAÍSA IV GERAÇÃO E COMERCIALIZAÇÃO DE ENERGIA</t>
  </si>
  <si>
    <t>FAÍSA III GERAÇÃO E COMERCIALIZAÇÃO DE ENERGIA</t>
  </si>
  <si>
    <t>FAÍSA II GERAÇÃO E COMERCIALIZAÇÃO DE ENERGIA</t>
  </si>
  <si>
    <t>FAÍSA I GERAÇÃO E COMERCIALIZAÇÃO DE ENERGIA</t>
  </si>
  <si>
    <t>MULTITERMINAIS</t>
  </si>
  <si>
    <t>CAB ÁGUAS DO AGRESTE</t>
  </si>
  <si>
    <t>OGX PETRÓLEO E GÁS</t>
  </si>
  <si>
    <t>PRODUQUÍMICA INDÚSTRIA E COMÉRCIO</t>
  </si>
  <si>
    <t>VESSEL-LOG CIA BRASILEIRA DE NAVEGAÇÃO E LOGÍSTICA</t>
  </si>
  <si>
    <t>MSA INCORPORADORA</t>
  </si>
  <si>
    <t>COMPANHIA BRASILEIRA DE VIDROS PLANOS - CBVP</t>
  </si>
  <si>
    <t>HORTIGIL HORTIFRUTI</t>
  </si>
  <si>
    <t>OCEANIC INCORPORAÇÕES E ADMINISTRAÇÃO</t>
  </si>
  <si>
    <t>CIPASA DESENVOLVIMENTO URBANO</t>
  </si>
  <si>
    <t>OMNI COMPANHIA SECURITIZADORA DE CRÉDITOS FINANCEIROS</t>
  </si>
  <si>
    <t>BR MALLS PARTICIPAÇÕES</t>
  </si>
  <si>
    <t>ELECTRA POWER GERAÇÃO DE ENERGIA</t>
  </si>
  <si>
    <t>VULCABRAS l AZALEIA</t>
  </si>
  <si>
    <t>BIOFLEX AGROINDUSTRIAL</t>
  </si>
  <si>
    <t xml:space="preserve">GRAAL BIO INVESTIMENTOS </t>
  </si>
  <si>
    <t>MINAS ARENA - GESTÃO DE INSTALAÇÕES ESPORTIVAS</t>
  </si>
  <si>
    <t xml:space="preserve">SOCIEDADE FIDUCIÁRIA BRASILEIRA </t>
  </si>
  <si>
    <t>RFD/2012/019</t>
  </si>
  <si>
    <t>L.E. PARTICIPAÇÕES SOCIETÁRIAS</t>
  </si>
  <si>
    <t>SB BONSUCESSO ADMINISTRADORA DE SHOPPINGS</t>
  </si>
  <si>
    <t>GALGRIN GROUP</t>
  </si>
  <si>
    <t>BR TOWERS SPE1</t>
  </si>
  <si>
    <t>J&amp;F PARTICIPAÇÕES</t>
  </si>
  <si>
    <t>AEGEA SANEAMENTO E PARTICIPAÇÕES</t>
  </si>
  <si>
    <t>MTEL - TECNOLOGIA</t>
  </si>
  <si>
    <t>SUPERVIA CONCESSIONÁRIA DE TRANSPORTE FERROVIÁRIO</t>
  </si>
  <si>
    <t>CORUMBÁ CONCESSÕES</t>
  </si>
  <si>
    <t>COMPANHIA TRANSUDESTE DE TRANSMISSÃO</t>
  </si>
  <si>
    <t>COMPANHIA TRANSIRAPÉ DE TRANSMISSÃO</t>
  </si>
  <si>
    <t>REM2012/009 e SEC2012/011</t>
  </si>
  <si>
    <t xml:space="preserve">CCB - CIMPOR CIMENTOS DO BRASIL </t>
  </si>
  <si>
    <t>NET SERVIÇOS DE COMUNICAÇÃO</t>
  </si>
  <si>
    <t>UNIMED RIO PARTICIPAÇÕES E INVESTIMENTOS</t>
  </si>
  <si>
    <t>SAMM - SOCIEDADE DE ATIVIDADES EM MULTIMÍDIA</t>
  </si>
  <si>
    <t>FIDC DA INDÚSTRIA EXODUS III</t>
  </si>
  <si>
    <t>AJAX FIDC NP</t>
  </si>
  <si>
    <t>FIDC MULTISSETORIAL VALE</t>
  </si>
  <si>
    <t>FIDC NP CAIXA REVERSÃO CRÉDITOS EM FCVS</t>
  </si>
  <si>
    <t>BRICKELL FIDC MULTISETORIAL</t>
  </si>
  <si>
    <t>FIDC CEEE VI-D</t>
  </si>
  <si>
    <t xml:space="preserve">EQUATORIAL ENERGIA </t>
  </si>
  <si>
    <t>REM2012/010</t>
  </si>
  <si>
    <t>REM2012/012</t>
  </si>
  <si>
    <t>REM2012/011 e SEC2012/012</t>
  </si>
  <si>
    <t xml:space="preserve">CONCESSIONÁRIA AUTO RAPOSO TAVARES SA-CART </t>
  </si>
  <si>
    <t>KARSTEN</t>
  </si>
  <si>
    <t>CIBE ENERGIA E PARTICIPAÇÕES</t>
  </si>
  <si>
    <t>BLUE BIRD PARTICIPAÇÕES</t>
  </si>
  <si>
    <t>LINHARES GERAÇÃO</t>
  </si>
  <si>
    <t>CIA DE DESEN. ECONÔMICO DE MINAS GERAIS - CODEMIG</t>
  </si>
  <si>
    <t>ÁGUAS GUARIROBA</t>
  </si>
  <si>
    <t>CIMAR - CIMENTOS DO MARANHÃO</t>
  </si>
  <si>
    <t>PRIMAV CONSTRUÇÕES E COMÉRCIO</t>
  </si>
  <si>
    <t>COPOBRAS SA INDÚSTRIA E COMÉRCIO DE EMBALAGENS</t>
  </si>
  <si>
    <t>TERMELÉTRICA VIANA</t>
  </si>
  <si>
    <t>COMPANHIA DE GÁS DE MINAS GERAIS - GASMIG</t>
  </si>
  <si>
    <t>BHG S.A. - BRAZIL HOSPITALITY GROUP</t>
  </si>
  <si>
    <t>ANDRADE GUTIERREZ</t>
  </si>
  <si>
    <t>BC BRAZILCO PARTICIPAÇÕES</t>
  </si>
  <si>
    <t>CAMARGO CORRÊA DESENVOLVIMENTO IMOBILIÁRIO</t>
  </si>
  <si>
    <t>ELDORADO BRASIL CELULOSE</t>
  </si>
  <si>
    <t>RO PARTICIPAÇÕES</t>
  </si>
  <si>
    <t>WOW NUTRITION INDÚSTRIA E COMÉRCIO</t>
  </si>
  <si>
    <t xml:space="preserve">VALID </t>
  </si>
  <si>
    <t>CONC. DO SISTEMA ANHANGUERA BANDEIRANTES</t>
  </si>
  <si>
    <t xml:space="preserve">GRAAL INVESTIMENTOS </t>
  </si>
  <si>
    <t>MULTI BRASIL FRANQUEADORA E PARTICIPAÇÕES</t>
  </si>
  <si>
    <t>5225 PARTICIPAÇÕES</t>
  </si>
  <si>
    <t>MMX PORTO SUDESTE</t>
  </si>
  <si>
    <t>CENTRAIS ELÉTRICAS DO PARÁ - CELPA</t>
  </si>
  <si>
    <t>GOLF VILLAGE EMPREENDIMENTOS IMOBILIÁRIOS</t>
  </si>
  <si>
    <t>RFD/2012/020</t>
  </si>
  <si>
    <t xml:space="preserve">FIDC GOOD CARD </t>
  </si>
  <si>
    <t>GÁVEA CRÉDITO ESTRUTURADO FIDC</t>
  </si>
  <si>
    <t>RFD/2012/023</t>
  </si>
  <si>
    <t>RFD/2012/022</t>
  </si>
  <si>
    <t>RFD/2012/021</t>
  </si>
  <si>
    <t>YAP - FIDC NP</t>
  </si>
  <si>
    <t>FIDC DA SANEAMENTO DE GOIÁS - SANEAGO - INFRAESTRUTURA II</t>
  </si>
  <si>
    <t>UNX FUNDO DE INVESTIMENTO EM DIREITOS CREDITÓRIOS FINANCEIROS E MERCANTIS</t>
  </si>
  <si>
    <t>G5 PRECATÓRIOS FIDC NP</t>
  </si>
  <si>
    <t xml:space="preserve"> Ano 2013</t>
  </si>
  <si>
    <t>Ano 2013</t>
  </si>
  <si>
    <t>REM/2013/002</t>
  </si>
  <si>
    <t>REM/2013/001 e SEC/2013/001</t>
  </si>
  <si>
    <t>TOTAL - 2013</t>
  </si>
  <si>
    <t>REALTY V EMPREENDIMENTOS IMOBILIÁRIOS</t>
  </si>
  <si>
    <t>CONCESSIONÁRIA RIO MAIS</t>
  </si>
  <si>
    <t>RENOVIAS CONCESSIONÁRIAS</t>
  </si>
  <si>
    <t>ISEC SECURITIZADORA</t>
  </si>
  <si>
    <t>GÁVEA CRÉDITO ESTRUTURADO FIC FIDC</t>
  </si>
  <si>
    <t>ÁGUAS DO MIRANTE</t>
  </si>
  <si>
    <t>CELULOSE IRANI</t>
  </si>
  <si>
    <t>VALID</t>
  </si>
  <si>
    <t>A GERADORA ALUGUEL DE MÁQUINAS</t>
  </si>
  <si>
    <t>REM/2013/003 e SEC/2013/002</t>
  </si>
  <si>
    <t>LINX</t>
  </si>
  <si>
    <t>DEB/2013/007</t>
  </si>
  <si>
    <t>DEB/2013/006</t>
  </si>
  <si>
    <t>DEB/2013/005</t>
  </si>
  <si>
    <t>DEB/2013/004</t>
  </si>
  <si>
    <t>DEB/2013/003</t>
  </si>
  <si>
    <t>DEB/2013/002</t>
  </si>
  <si>
    <t>DEB/2013/001</t>
  </si>
  <si>
    <t>TRIÂNGULO DO SOL AUTO-ESTRADAS</t>
  </si>
  <si>
    <t>REAL ARENAS EMPREENDIMENTOS IMOBILIÁRIOS</t>
  </si>
  <si>
    <t>TEGMA GESTÃO LOGÍSTICA</t>
  </si>
  <si>
    <t>USINAS SIDERÚRGICAS DE MINAS GERAIS</t>
  </si>
  <si>
    <t>COMPANHIA ESTADUAL DE ÁGUAS E ESGOTOS - CEDAE</t>
  </si>
  <si>
    <t>SANTO ANTÔNIO ENERGIA</t>
  </si>
  <si>
    <t>BEN - BIOENERGIA</t>
  </si>
  <si>
    <t>CÁLAMO DISTRIBUIDORA DE PRODUTOS DE BELEZA</t>
  </si>
  <si>
    <t>REIT SECURITIZADORA DE RECEBIVEIS IMOBILIÁRIOS</t>
  </si>
  <si>
    <t>SENIOR SOLUTION</t>
  </si>
  <si>
    <t>MULTIPLAN EMP. IMOBILIARIOS</t>
  </si>
  <si>
    <t>REM/2013/005</t>
  </si>
  <si>
    <t>REM/2013/004 e SEC/2013/003</t>
  </si>
  <si>
    <t>DEB/2013/010</t>
  </si>
  <si>
    <t>DEB/2013/009</t>
  </si>
  <si>
    <t>DEB/2013/008</t>
  </si>
  <si>
    <t>INTERLIGAÇÃO ELÉTRICA GARANHUNS</t>
  </si>
  <si>
    <t>AES SUL DISTRIBUIDORA GAÚCHA DE ENERGIA</t>
  </si>
  <si>
    <t>OI</t>
  </si>
  <si>
    <t>GÁS VERDE</t>
  </si>
  <si>
    <t>BB LEASING S.A. ARRENDAMENTO MERCANTIL</t>
  </si>
  <si>
    <t>EMPRESA DE ENERGIA CACHOEIRA CALDEIRÃO</t>
  </si>
  <si>
    <t>HAZTEC INVESTIMENTOS E PARTICIPAÇÕES</t>
  </si>
  <si>
    <t>BCLV COMÉRCIO DE VEÍCULOS</t>
  </si>
  <si>
    <t xml:space="preserve">BRADO LOGÍSTICA </t>
  </si>
  <si>
    <t>PROFARMA DISTRIBUIDORA DE PRODUTOS FARMACÊUTICOS</t>
  </si>
  <si>
    <t>TECHNOS DA AMAZÔNIA INDÚSTRIA E COMÉRCIO</t>
  </si>
  <si>
    <t>COMPANHIA DE GÁS DE SÃO PAULO - COMGÁS</t>
  </si>
  <si>
    <t>LONGFORD PARTICIPAÇÕES E EMPREENDIMENTOS</t>
  </si>
  <si>
    <t>H.T.K.S.P.E EMPREENDIMENTOS E PARTICIPAÇÕES</t>
  </si>
  <si>
    <t>CRI/2013/003</t>
  </si>
  <si>
    <t>ÁPICE SECURITIZADORA</t>
  </si>
  <si>
    <t>RFD/2013/002</t>
  </si>
  <si>
    <t>RFD/2013/001</t>
  </si>
  <si>
    <t>CHEMICAL VII FIDC INDÚSTRIA PETROQUÍMICA</t>
  </si>
  <si>
    <t>POLO CRÉDITO CONSIGNADO FUNDO DE INVESTIMENTO EM DIREITOS CREDITÓRIOS II</t>
  </si>
  <si>
    <t>SEC/2013/005</t>
  </si>
  <si>
    <t>REM/2013/010</t>
  </si>
  <si>
    <t>REM/2013/009 e SEC/2013/004</t>
  </si>
  <si>
    <t>REM/2013/008</t>
  </si>
  <si>
    <t>REM/2013/007</t>
  </si>
  <si>
    <t>REM/2013/006</t>
  </si>
  <si>
    <t>BB SEGURIDADE PARTICIPAÇÕES</t>
  </si>
  <si>
    <t>SMILES</t>
  </si>
  <si>
    <t>BIOSEV</t>
  </si>
  <si>
    <t>CONCESSIONARIA ECOVIAS DOS IMIGRANTES</t>
  </si>
  <si>
    <t>IOCHPE-MAXION</t>
  </si>
  <si>
    <t>DEB/2013/016</t>
  </si>
  <si>
    <t>DEB/2013/015</t>
  </si>
  <si>
    <t>DEB/2013/014</t>
  </si>
  <si>
    <t>DEB/2013/013</t>
  </si>
  <si>
    <t>DEB/2013/012</t>
  </si>
  <si>
    <t>DEB/2013/011</t>
  </si>
  <si>
    <t>DCA/2013/001</t>
  </si>
  <si>
    <t>ECOGEN BRASIL SOLUÇÕES ENERGÉTICAS</t>
  </si>
  <si>
    <t>CAEP CENTRAL ABRIL EDUCAÇÃO E PARTICIPAÇÕES</t>
  </si>
  <si>
    <t>CEMIG CAPIM BRANCO ENERGIA</t>
  </si>
  <si>
    <t>CONSTRUTORA TRIUNFO</t>
  </si>
  <si>
    <t>DISTRIBUIDORA DE ÁGUA CAMAÇARI</t>
  </si>
  <si>
    <t>SOCIEDADE FIDUCIÁRIA BRASILEIRA - SERVIÇOS, NEGÓCIOS E PARTICIPAÇÕES</t>
  </si>
  <si>
    <t>VIGOR ALIMENTOS</t>
  </si>
  <si>
    <t>CONCESSIONÁRIA RODOVIA PRESIDENTE DUTRA</t>
  </si>
  <si>
    <t>CONCESSIONÁRIA DO CENTRO ADMINISTRATIVO DO DISTRITO FEDERAL - CENTRAD</t>
  </si>
  <si>
    <t>BARCAS S.A. - TRANSPORTES MARÍTIMOS</t>
  </si>
  <si>
    <t>COMPANHIA DE CONCESSÃO RODOVIÁRIA JUIZ DE FORA - RIO</t>
  </si>
  <si>
    <t>UNIÃO DE LOJAS LEADER</t>
  </si>
  <si>
    <t>MADRI ADMINISTRAÇÃO, INTERMEDIAÇÃO E PARTICIPAÇÃO</t>
  </si>
  <si>
    <t>GRANBIO INVESTIMENTOS</t>
  </si>
  <si>
    <t>FIDC RED-PETROBRÁS FORNECEDORES</t>
  </si>
  <si>
    <t>STEP-UP II CRÉDITOS JUDICIAIS - FIDC NP</t>
  </si>
  <si>
    <t>RFD/2013/003</t>
  </si>
  <si>
    <t>RFD/2013/004</t>
  </si>
  <si>
    <t>FIDC OMNI VEÍCULOS VIII</t>
  </si>
  <si>
    <t>PAULISTA COMPANHIA SECURITIZADORA DE CRÉDITO FINANCEIROS</t>
  </si>
  <si>
    <t>PCH HOLDING 2</t>
  </si>
  <si>
    <t>Q1 COMERCIAL DE ROUPAS</t>
  </si>
  <si>
    <t>BR TOWERS SPE3</t>
  </si>
  <si>
    <t>ABENGOA CONCESSÕES BRASIL HOLDING</t>
  </si>
  <si>
    <t>SASCAR TECNOLOGIA E SEGURANÇA AUTOMOTIVA</t>
  </si>
  <si>
    <t>ITAPOÁ TERMINAIS PORTUÁRIOS</t>
  </si>
  <si>
    <t>CELESC DISTRIBUIÇÃO</t>
  </si>
  <si>
    <t>VALID SOLUÇÕES E SERVIÇOS DE SEGURANÇA EM MEIOS DE PAGAMENTO E IDENTIFICAÇÃO</t>
  </si>
  <si>
    <t>COMPANHIA MELHORAMENTOS NORTE DO PARANÁ</t>
  </si>
  <si>
    <t>BK BRASIL OPERAÇÃO E ASSESSORIA A RESTAURANTES</t>
  </si>
  <si>
    <t>UNIPAR PARTICIPAÇÕES</t>
  </si>
  <si>
    <t>SM PARTICIPAÇÕES E ADMINISTRAÇÕES LTDA</t>
  </si>
  <si>
    <t>ASCENTY PARTICIPAÇÕES</t>
  </si>
  <si>
    <t>CRI/2013/002</t>
  </si>
  <si>
    <t>CRI/2013/001</t>
  </si>
  <si>
    <t>SIRIUS CRÉDITO FIDC</t>
  </si>
  <si>
    <t>REM/2013/011</t>
  </si>
  <si>
    <t>WAVE PARTICIPAÇÕES</t>
  </si>
  <si>
    <t>A! BODYTECH PARTICIPAÇÕES</t>
  </si>
  <si>
    <t>COMPANHIA DE PROJETOS AMBIENTAIS</t>
  </si>
  <si>
    <t>COMERCIAL BORGATO MÁQUINAS E IMPLEMENTOS</t>
  </si>
  <si>
    <t>LIGHT SERVICOS DE ELETRICIDADE</t>
  </si>
  <si>
    <t>CPFL ENERGIA</t>
  </si>
  <si>
    <t>DOBREVÊ ENERGIA</t>
  </si>
  <si>
    <t>CONTRUTORA ATERPA M.MARTINS</t>
  </si>
  <si>
    <t>ABRIL COMUNICAÇÕES</t>
  </si>
  <si>
    <t>MULTI BRASIL FRANQUEADORA</t>
  </si>
  <si>
    <t>CRUZEIRO DO SUL EDUCACIONAL</t>
  </si>
  <si>
    <t>OEA EÓLICA CORREDOR DO SENANDES IV</t>
  </si>
  <si>
    <t>OEA EÓLICA CORREDOR DO SENANDES III</t>
  </si>
  <si>
    <t>OEA EÓLICA CORREDOR DO SENANDES 2</t>
  </si>
  <si>
    <t>OEA EÓLICA VENTO ARAGANO I</t>
  </si>
  <si>
    <t xml:space="preserve">SBF COMÉRCIO DE PRODUTOS ESPORTIVOS </t>
  </si>
  <si>
    <t xml:space="preserve">RB CAPITAL COMMERCIAL PROPERTIES </t>
  </si>
  <si>
    <t>CRI/2013/005</t>
  </si>
  <si>
    <t>CRI/2013/004</t>
  </si>
  <si>
    <t>LEME MULTISETORIAL IPCA - FIDC</t>
  </si>
  <si>
    <t>RFD/2013/005</t>
  </si>
  <si>
    <t xml:space="preserve">RED FIDC PETROBRAS FORNECEDORES </t>
  </si>
  <si>
    <t>REM/2013/012 e SEC/2013/006</t>
  </si>
  <si>
    <t>DEB/2013/017</t>
  </si>
  <si>
    <t>DEB/2013/018</t>
  </si>
  <si>
    <t>DEB/2013/019</t>
  </si>
  <si>
    <t>DEB/2013/020</t>
  </si>
  <si>
    <t>PHILCO ELETRÔNICOS</t>
  </si>
  <si>
    <t>METROBARRA</t>
  </si>
  <si>
    <t>ALUBAM PARTICIPAÇÕES</t>
  </si>
  <si>
    <t>SANTA CRUZ POWER CORPORATION USINAS HIDROELÉTRICAS</t>
  </si>
  <si>
    <t>USINA CAETÉ</t>
  </si>
  <si>
    <t>INDRA BRASIL SOLUÇÕES E SERVIÇOS TECNOLÓGICOS</t>
  </si>
  <si>
    <t>CONCESSIONÁRIA ROTA DO ATLÂNTICO</t>
  </si>
  <si>
    <t>GRANINVESTIMENTOS</t>
  </si>
  <si>
    <t>CENTRAL EÓLICA TEIU</t>
  </si>
  <si>
    <t>CENTRAL EÓLICA INHAMBU</t>
  </si>
  <si>
    <t>CENTRAL EÓLICA CORRUPIÃO</t>
  </si>
  <si>
    <t xml:space="preserve">CENTRAL EÓLICA TAMANDUÁ MIRIM </t>
  </si>
  <si>
    <t>CENTRAL EÓLICA COQUEIRINHO</t>
  </si>
  <si>
    <t>CENTRAL EÓLICA CAITITU</t>
  </si>
  <si>
    <t>CENTRAL EÓLICA ANGICAL</t>
  </si>
  <si>
    <t>EDP RENOVÁVEIS DO BRASIL</t>
  </si>
  <si>
    <t>TAM LINHAS ÁEREAS</t>
  </si>
  <si>
    <t xml:space="preserve">CARVALHO HOSKEN SA ENGENHARIA E CONSTRUÇÃO </t>
  </si>
  <si>
    <t>TRANSMISSORA SUL LITORÂNEA DE ENERGIA - TSLE</t>
  </si>
  <si>
    <t>ARTERIS</t>
  </si>
  <si>
    <t>NATTCA2006 PARTICIPAÇÕES</t>
  </si>
  <si>
    <t>CRI/2013/008</t>
  </si>
  <si>
    <t>RFD/2013/006</t>
  </si>
  <si>
    <t>RFD/2013/007</t>
  </si>
  <si>
    <t>FIDC DACASA FINANCEIRA (GRUPO DADALTO) II</t>
  </si>
  <si>
    <t>FIDC NP AUSTER</t>
  </si>
  <si>
    <t>CLUB ADMINISTRADORA DE CARTÕES DE CRÉDITO FIDC-NP</t>
  </si>
  <si>
    <t>VCCL PARTICIPAÇÕES</t>
  </si>
  <si>
    <t>ARMAZÉM MATEUS</t>
  </si>
  <si>
    <t>ODEBRECHT DEFESA E TECNOLOGIA</t>
  </si>
  <si>
    <t>DUKE ENERGY INT,GERAÇÃO PARANAPANEMA</t>
  </si>
  <si>
    <t>LAJEADO ENERGIA</t>
  </si>
  <si>
    <t>CETREL</t>
  </si>
  <si>
    <t>RFD/2013/008</t>
  </si>
  <si>
    <t>FIDC MERCANTIS MONSANTO II</t>
  </si>
  <si>
    <t>POLO CRÉDITO CONSIGNADO FUNDO DE INVESTIMENTO EM DIREITOS CREDITÓRIOS I</t>
  </si>
  <si>
    <t>BER CAPITAL CORPORATE FIDC</t>
  </si>
  <si>
    <t>CENTRAL EOLICA SANTO ANTONIO DE PADUA</t>
  </si>
  <si>
    <t>CENTRAL EOLICA SAO CRISTOVAO</t>
  </si>
  <si>
    <t>CENTRAL EOLICA SÃO JORGE</t>
  </si>
  <si>
    <t>SANTOS ENERGIA PARTICIPAÇÕES</t>
  </si>
  <si>
    <t>CONCESSIONÁRIA DA RODOVIA MG-050</t>
  </si>
  <si>
    <t>ODEBRECHT AMBIENTAL</t>
  </si>
  <si>
    <t>RR PARTICIPAÇÕES</t>
  </si>
  <si>
    <t>AUTO RICCI</t>
  </si>
  <si>
    <t>EOL BRISA ENERGIAS RENOVAVEIS</t>
  </si>
  <si>
    <t>EOL VENTO ENERGIAS RENOVAVEIS</t>
  </si>
  <si>
    <t>EOL WIND ENERGIAS RENOVAVEIS</t>
  </si>
  <si>
    <t xml:space="preserve">REB EMPREENDIMENTOS E ADMINISTRADORAS DE BENS </t>
  </si>
  <si>
    <t>ELETROSOM</t>
  </si>
  <si>
    <t>VOTORANTIM INDUSTRIAL</t>
  </si>
  <si>
    <t>TRANSMISSORA SUL BRASILEIRA DE ENERGIA</t>
  </si>
  <si>
    <t>CAB ÁGUAS DE PARANAGUÁ</t>
  </si>
  <si>
    <t>MAIA E BORBA</t>
  </si>
  <si>
    <t>EM PARTICIPAÇÕES E ADMINISTRAÇÃO</t>
  </si>
  <si>
    <t>SANTA VITÓRIA DO PALMAR HOLDING</t>
  </si>
  <si>
    <t>COMPANHIA PERNAMBUCANA DE SANEAMENTO - COMPESA</t>
  </si>
  <si>
    <t>COMPLEXO MARACANÃ ENTRETENIMENTO</t>
  </si>
  <si>
    <t>RFD/2013/009</t>
  </si>
  <si>
    <t>FIC FIDC XP SABEMI CONSIGNADOS I</t>
  </si>
  <si>
    <t xml:space="preserve">SER EDUCACIONAL </t>
  </si>
  <si>
    <t>GAEC EDUCAÇÃO</t>
  </si>
  <si>
    <t>BANESTES</t>
  </si>
  <si>
    <t>TUPY</t>
  </si>
  <si>
    <t>REM/2013/017 e SEC/2013/009</t>
  </si>
  <si>
    <t>REM/2013/016 e SEC/2013/008</t>
  </si>
  <si>
    <t>REM/2013/015</t>
  </si>
  <si>
    <t>REM/2013/014</t>
  </si>
  <si>
    <t>BRASIL PHARMA</t>
  </si>
  <si>
    <t>RAÍZEN ENERGIA</t>
  </si>
  <si>
    <t>CONCESSIONÁRIA DO SISTEMA ANHANGUERA-BANDEIRANTES</t>
  </si>
  <si>
    <t>DEB/2013/030</t>
  </si>
  <si>
    <t>DEB/2013/029</t>
  </si>
  <si>
    <t>DEB/2013/028</t>
  </si>
  <si>
    <t>DEB/2013/027</t>
  </si>
  <si>
    <t>DEB/2013/026</t>
  </si>
  <si>
    <t>DEB/2013/025</t>
  </si>
  <si>
    <t>DEB/2013/024</t>
  </si>
  <si>
    <t>DEB/2013/023</t>
  </si>
  <si>
    <t>DEB/2013/022</t>
  </si>
  <si>
    <t>DEB/2013/021</t>
  </si>
  <si>
    <t>TRAPÉZIO</t>
  </si>
  <si>
    <t>ONCOCLÍNICAS DO BRASIL SERVIÇOS MÉDICOS</t>
  </si>
  <si>
    <t>CENTRAL EÓLICA BAIXA DO FEIJÃO I</t>
  </si>
  <si>
    <t>CENTRAL EÓLICA BAIXA DO FEIJÃO II</t>
  </si>
  <si>
    <t>CENTRAL EÓLICA BAIXA DO FEIJÃO III</t>
  </si>
  <si>
    <t>CENTRAL EÓLICA BAIXA DO FEIJÃO IV</t>
  </si>
  <si>
    <t>SANEAGO - SANEAMENTO DE GOIÁS</t>
  </si>
  <si>
    <t>ELEJOR - CENTRAIS ELÉTRICAS DO RIO JORDÃO</t>
  </si>
  <si>
    <t>SIPCAM UPL BRASIL</t>
  </si>
  <si>
    <t>CODEME ENGENHARIA</t>
  </si>
  <si>
    <t>NORTE BRASIL TRANSMISSORA DE ENERGIA</t>
  </si>
  <si>
    <t>ODEBRECHT ENERGIA</t>
  </si>
  <si>
    <t>CONCESSIONÁRIA DE RODOVIAS DO INTERIOR PAULISTA</t>
  </si>
  <si>
    <t>AEGEA INVESTIMENTOS</t>
  </si>
  <si>
    <t>J.MACEDO</t>
  </si>
  <si>
    <t>EDITORA SCIPIONE</t>
  </si>
  <si>
    <t>EDITORA ÁTICA</t>
  </si>
  <si>
    <t>ALMEIDA JÚNIOR SHOPPING CENTERS</t>
  </si>
  <si>
    <t>SMART.NET HOLDINGS</t>
  </si>
  <si>
    <t>CONCESSIONÁRIA DE RODOVIAS DO OESTE DE SÃO PAULO - VIAOESTE</t>
  </si>
  <si>
    <t xml:space="preserve">BBIF MASTER FIDC LP </t>
  </si>
  <si>
    <t>RFD/2013/010</t>
  </si>
  <si>
    <t>CHEMICAL VIII FIDC INDÚSTRIA PETROQUÍMICA</t>
  </si>
  <si>
    <t>REM/2013/013</t>
  </si>
  <si>
    <t xml:space="preserve">CAMBUCI </t>
  </si>
  <si>
    <t>ARMCO DO BRASIL</t>
  </si>
  <si>
    <t>CIA. DE SANEAMENTO DO PARANÁ - SANEPAR</t>
  </si>
  <si>
    <t>MANAUS AMBIENTAL</t>
  </si>
  <si>
    <t>PSA PAR EMPREENDIMENTOS E PARTICIPAÇÕES</t>
  </si>
  <si>
    <t>ALOG SOLUÇÕES DE TECNOLOGIA EM INFORMÁTICA</t>
  </si>
  <si>
    <t>OCEANAIR LINHAS AÉREAS</t>
  </si>
  <si>
    <t>RODONORTE - CONC. ROD. INTEGRADAS</t>
  </si>
  <si>
    <t>DOBREVÊ PARTICIPAÇÕES</t>
  </si>
  <si>
    <t>ARM TELECOMUNICAÇÕES E SERVIÇOS DE ENGENHARIA</t>
  </si>
  <si>
    <t>MDL REALTY INCORPORADORA</t>
  </si>
  <si>
    <t>ENERGISA SERGIPE - DISTRIBUIDORA DE ENERGIA</t>
  </si>
  <si>
    <t>PONTELAND DISTRIBUIÇÃO</t>
  </si>
  <si>
    <t>MATRINCHÃ TRANSMISSORA DE ENERGIA</t>
  </si>
  <si>
    <t>CONCESSIONÁRIA TRANSOLÍMPICA</t>
  </si>
  <si>
    <t>DICKKER EMPREENDIMENTOS E PARTICIPAÇÕES</t>
  </si>
  <si>
    <t>CENTRAIS EÓLICAS VENTOS DO NORDESTE</t>
  </si>
  <si>
    <t>CENTRAIS EÓLICAS PILÕES</t>
  </si>
  <si>
    <t>CENTRAIS EÓLICAS DA PRATA</t>
  </si>
  <si>
    <t>CENTRAIS EÓLICAS ARAÇÁS</t>
  </si>
  <si>
    <t>CENTRAIS EÓLICAS TANQUE</t>
  </si>
  <si>
    <t>CENTRAIS EÓLICAS MARON</t>
  </si>
  <si>
    <t>CENTRAIS EÓLICAS SERAÍMA</t>
  </si>
  <si>
    <t>CENTRAIS EÓLICAS ESPIGÃO</t>
  </si>
  <si>
    <t>CENTRAIS EÓLICAS MORRÃO</t>
  </si>
  <si>
    <t>CENTRAIS EÓLICAS BORGO</t>
  </si>
  <si>
    <t>CENTRAIS EÓLICAS SERRA DO ESPINHAÇO</t>
  </si>
  <si>
    <t>CENTRAIS EÓLICAS PELOURINHO</t>
  </si>
  <si>
    <t>CENTRAIS EÓLICAS DOURADOS</t>
  </si>
  <si>
    <t>CENTRAIS EÓLICAS AMETISTA</t>
  </si>
  <si>
    <t>CENTRAIS EÓLICAS CAETITÉ</t>
  </si>
  <si>
    <t>HARAS SAHARA LTDA - ME</t>
  </si>
  <si>
    <t xml:space="preserve">CONCESSIONÁRIA DO VLT CARIOCA </t>
  </si>
  <si>
    <t xml:space="preserve">ITAFÓS MINERAÇÃO </t>
  </si>
  <si>
    <t>CRI/2013/014</t>
  </si>
  <si>
    <t>IMOWEL SECURITIZADORA</t>
  </si>
  <si>
    <t>RFD/2013/012</t>
  </si>
  <si>
    <t>RFD/2013/011</t>
  </si>
  <si>
    <t>SEC/2013/011</t>
  </si>
  <si>
    <t>SEC/2013/010</t>
  </si>
  <si>
    <t>VIA VAREJO</t>
  </si>
  <si>
    <t xml:space="preserve">CVC BRASIL OPERADORA E AG. DE VIAGENS </t>
  </si>
  <si>
    <t>DEB/2013/034</t>
  </si>
  <si>
    <t>DEB/2013/033</t>
  </si>
  <si>
    <t>DEB/2013/032</t>
  </si>
  <si>
    <t>DEB/2013/031</t>
  </si>
  <si>
    <t xml:space="preserve">TERMELÉTRICA PERNAMBUCO III </t>
  </si>
  <si>
    <t>HOSPITAL ESPERANÇA</t>
  </si>
  <si>
    <t>SOCIEDADE ADMINISTRADORA DE ESTACIONAMENTOS E SERVIÇOS</t>
  </si>
  <si>
    <t>ODEBRECHT AMBIENTAL MANSO</t>
  </si>
  <si>
    <t>VILA CATARINA SHOPPING</t>
  </si>
  <si>
    <t>SUSTENTA COMERCIALIZADORA DE ENERGIA</t>
  </si>
  <si>
    <t>SHOPPING CIDADE JARDIM</t>
  </si>
  <si>
    <t>JHSF PARTICIPAÇÕES</t>
  </si>
  <si>
    <t>JHSF MANAUS EMPREENDIMENTOS E INCORPORAÇÕES</t>
  </si>
  <si>
    <t>COMPANHIA METRO NORTE</t>
  </si>
  <si>
    <t>COMPANHIA ADMINISTRADORA DE EMPREENDIMENTO E SERVIÇOS</t>
  </si>
  <si>
    <t>LET'S RENT A CAR</t>
  </si>
  <si>
    <t>CAMARGO CORRÊA CONSTRUÇÕES E PARTICIPAÇÕES</t>
  </si>
  <si>
    <t>UNIPAR CARBOCLORO</t>
  </si>
  <si>
    <t>ALGAR TECNOLOGIA E CONSULTORIA</t>
  </si>
  <si>
    <t>FOZ DE MACAÉ</t>
  </si>
  <si>
    <t>STAR ONE</t>
  </si>
  <si>
    <t>SANTA MARIA ENERGIAS RENOVÁVEIS</t>
  </si>
  <si>
    <t xml:space="preserve">NOVA ASA BRANCA III ENERGIAS RENOVÁVEIS </t>
  </si>
  <si>
    <t xml:space="preserve">NOVA ASA BRANCA II ENERGIAS RENOVÁVEIS </t>
  </si>
  <si>
    <t>SANTA HELENA ENERGIAS RENOVÁVEIS</t>
  </si>
  <si>
    <t>VENTOS DE SANTO URIEL</t>
  </si>
  <si>
    <t xml:space="preserve">NOVA EURUS IV ENERGIAS RENOVÁVEIS </t>
  </si>
  <si>
    <t xml:space="preserve">NOVA ASA BRANCA I ENERGIAS RENOVÁVEIS </t>
  </si>
  <si>
    <t xml:space="preserve">TRANSPORTES LUFT </t>
  </si>
  <si>
    <t>CRI/2013/015</t>
  </si>
  <si>
    <t>CRI/2013/017</t>
  </si>
  <si>
    <t>CRI/2013/016</t>
  </si>
  <si>
    <t>MBK SECURITIZADORA</t>
  </si>
  <si>
    <t>RFD/2013/017</t>
  </si>
  <si>
    <t>RFD/2013/016</t>
  </si>
  <si>
    <t>RFD/2013/015</t>
  </si>
  <si>
    <t>RFD/2013/014</t>
  </si>
  <si>
    <t>RFD/2013/013</t>
  </si>
  <si>
    <t>DRIVER BRASIL TWO BANCO VOLKSVAGEN FIDC FINANCIAMENTO DE VEÍCULOS</t>
  </si>
  <si>
    <t>FIDC BB VOTORANTIM HIGHLAND INFRAESTRUTURA</t>
  </si>
  <si>
    <t>FIDC PINE AGRO</t>
  </si>
  <si>
    <t>FIDC MULTISETORIAL LEGO II LP</t>
  </si>
  <si>
    <t>FIDC - FORNECEDORES ODEBRECHT</t>
  </si>
  <si>
    <t xml:space="preserve">CREDIX FIDC I FIDC MULTISSETORIAL LP </t>
  </si>
  <si>
    <t>KOBOLD MERCANTIS E FINANCEIROS FIDC NP II</t>
  </si>
  <si>
    <t>TOTAL - 2014</t>
  </si>
  <si>
    <t xml:space="preserve"> Ano 2014</t>
  </si>
  <si>
    <t>FOZ DO ATLÂNTICO SANEAMENTO</t>
  </si>
  <si>
    <t>REVITA ENGENHARIA</t>
  </si>
  <si>
    <t>CTEEP - COMPANHIA DE TRANSMISSÃO DE ENERGIA ELÉTRICA PAULISTA</t>
  </si>
  <si>
    <t>COMPANHIA LIGNA DE INVESTIMENTOS</t>
  </si>
  <si>
    <t>BTG PACTUAL YS EMPREENDIMENTOS E PARTICIPAÇÕES</t>
  </si>
  <si>
    <t>VALE DO TIJUCO AÇÚCAR E ÁLCOOL</t>
  </si>
  <si>
    <t>Ano 2014</t>
  </si>
  <si>
    <t>UTE PARNAIBA III GERACAO DE ENERGIA</t>
  </si>
  <si>
    <t>RFD/2014/001</t>
  </si>
  <si>
    <t>OURINVEST FIDC VEÍCULOS II</t>
  </si>
  <si>
    <t>CAIUA TRANSMISSORA DE ENERGIA</t>
  </si>
  <si>
    <t>INTEGRACAO MARANHENSE TRANSMISSORA DE ENERGIA</t>
  </si>
  <si>
    <t>DEB/2014/001</t>
  </si>
  <si>
    <t>DEB/2014/002</t>
  </si>
  <si>
    <t>DEB/2014/004</t>
  </si>
  <si>
    <t>DEB/2014/003</t>
  </si>
  <si>
    <t>VALE</t>
  </si>
  <si>
    <t>COMFRIO SOLUÇÕES LOGÍSTICAS</t>
  </si>
  <si>
    <t>FAURECIA EMISSIONS CONTROL TECHNOLOGIES DO BRASIL</t>
  </si>
  <si>
    <t>HTL SP PARTICIPAÇÕES</t>
  </si>
  <si>
    <t>OER NOVA ALVORADA</t>
  </si>
  <si>
    <t>OER MIRANTE ENERGIA</t>
  </si>
  <si>
    <t>OER CAÇU ENERGIA</t>
  </si>
  <si>
    <t>ODEBRECHT ENERGIA RENOVÁVEL</t>
  </si>
  <si>
    <t>NASCENTES DO XINGU PARTICIPAÇÕES E ADMINISTRAÇÃO</t>
  </si>
  <si>
    <t>AEROPORTOS BRASIL - VIRACOPOS</t>
  </si>
  <si>
    <t>ASCENTY DATA CENTERS LOCAÇÃO E SERVIÇOS</t>
  </si>
  <si>
    <t xml:space="preserve">CROMOSSOMO PARTICIPAÇÕES III </t>
  </si>
  <si>
    <t>REP - REAL ESTATE PARTNERS DESENVOLVIMENTO IMOBILIÁRIO</t>
  </si>
  <si>
    <t>VOLTALIA AREIA BRANCA I PARTICIPAÇÕES</t>
  </si>
  <si>
    <t>CRI/2014/002</t>
  </si>
  <si>
    <t>FIDC MULTISSETORIAL INVEST DUNAS LP</t>
  </si>
  <si>
    <t>OCEANA OFFSHORE</t>
  </si>
  <si>
    <t>DEB/2014/006</t>
  </si>
  <si>
    <t>DEB/2014/005</t>
  </si>
  <si>
    <t>OURO VERDE LOCAÇÃO E SERVIÇO</t>
  </si>
  <si>
    <t>PORTO SALGADO ENERGIA</t>
  </si>
  <si>
    <t>PORTO DO PARNAÍBA ENERGIA</t>
  </si>
  <si>
    <t>PORTO DAS BARCAS ENERGIA</t>
  </si>
  <si>
    <t>SMARTBIO</t>
  </si>
  <si>
    <t>CERRADINHO BIOENERGIA</t>
  </si>
  <si>
    <t>NATURA COSMÉTICOS</t>
  </si>
  <si>
    <t>RIALMA COMPANHIA ENERGÉTICA IV</t>
  </si>
  <si>
    <t>CHUÍ HOLDING</t>
  </si>
  <si>
    <t xml:space="preserve">PARTAGE EMPREENDIMENTOS E PARTICIPAÇÕES </t>
  </si>
  <si>
    <t>SM PARTICIPAÇÕES E ADMINISTRAÇÃO</t>
  </si>
  <si>
    <t>FOZ GOIÁS SANEAMENTO</t>
  </si>
  <si>
    <t>CRI/2014/005</t>
  </si>
  <si>
    <t>CRI/2014/004</t>
  </si>
  <si>
    <t>CRI/2014/003</t>
  </si>
  <si>
    <t>FIDC OMNI VEÍCULOS IX</t>
  </si>
  <si>
    <t>AURUM FIDC MULTISSETORIAL LP</t>
  </si>
  <si>
    <t>RFD/2014/005</t>
  </si>
  <si>
    <t>RFD/2014/004</t>
  </si>
  <si>
    <t>RFD/2014/003</t>
  </si>
  <si>
    <t>RFD/2014/002</t>
  </si>
  <si>
    <t xml:space="preserve">SUL INVEST BRZ FIDC MULTISSETORIAL </t>
  </si>
  <si>
    <t>REM/2014/001</t>
  </si>
  <si>
    <t>DEB/2014/009</t>
  </si>
  <si>
    <t>DEB/2014/010</t>
  </si>
  <si>
    <t>DEB/2014/008</t>
  </si>
  <si>
    <t>DEB/2014/007</t>
  </si>
  <si>
    <t>SMART RIO ACADEMIA DE GINÁSTICA</t>
  </si>
  <si>
    <t>CONCESSIONÁRIA DO AEROPORTO INTERNACIONAL DE GUARULHOS</t>
  </si>
  <si>
    <t>CENTROVIAS SISTEMAS RODOVIÁRIOS</t>
  </si>
  <si>
    <t>TRANSNORTE ENERGIA</t>
  </si>
  <si>
    <t>CALOI NORTE</t>
  </si>
  <si>
    <t>ELIANE SA - REVESTIMENTO CERÂMICOS</t>
  </si>
  <si>
    <t>ALGAR TELECOM</t>
  </si>
  <si>
    <t>CONCESSIONÁRIA DA RODOVIA DOS LAGOS</t>
  </si>
  <si>
    <t>VOTORANTIM SIDERURGIA</t>
  </si>
  <si>
    <t>SMART NET HOLDINGS</t>
  </si>
  <si>
    <t>CAB CUIABÁ SA - CONCESSIONÁRIA DE SERVIÇOS PÚBLICO DE ÁGUA E ESGOTO</t>
  </si>
  <si>
    <t>CENTRAL EÓLICA SÃO JORGE</t>
  </si>
  <si>
    <t>CENTRAL EÓLICA SÃO CRISTÓVÃO</t>
  </si>
  <si>
    <t>CENTRAL EÓLICA SANTO ANTÔNIO DE PÁDUA</t>
  </si>
  <si>
    <t xml:space="preserve">PARQUE DA LAGOA DESENVOLVIMENTO IMOBILIÁRIO </t>
  </si>
  <si>
    <t>CRI/2014/006</t>
  </si>
  <si>
    <t>FIC FIDC-NP BLACKWOOD CRÉDITO JUDICIAL I</t>
  </si>
  <si>
    <t xml:space="preserve">PETRÓLEO BRASILEIRO SA - PETROBRAS </t>
  </si>
  <si>
    <t>COMPANHIA DE SANEAMENTO BÁSICO ESTADO SÃO PAULO</t>
  </si>
  <si>
    <t>DISTRIBUIDORA DE ÁGUAS TRIUNFO</t>
  </si>
  <si>
    <t>DISMOBRÁS IMPORTAÇÃO, EXPORTAÇÃO E DISTRIBUIÇÃO DE MÓVEIS E ELETRODOMÉSTICOS</t>
  </si>
  <si>
    <t>MÁQUINA DE VENDAS BRASIL PARTICIPAÇÕES</t>
  </si>
  <si>
    <t>TAVEX INDÚSTRIA TÊXTIL</t>
  </si>
  <si>
    <t>CONSTRUTORA ATERPA M. MARTINS</t>
  </si>
  <si>
    <t>EMPRESA ENERGÉTICA DE MATO GROSSO DO SUL SA - ENERSUL</t>
  </si>
  <si>
    <t>COMPANHIA DE ENERGIA ELÉTRICA DO ESTADO DO TOCANTINS - CELTINS</t>
  </si>
  <si>
    <t>CASADOCE INDÚSTRIA E COMÉRCIO DE ALIMENTOS</t>
  </si>
  <si>
    <t>COMPANHIA PARANAENSE DE ENERGIA - COPEL</t>
  </si>
  <si>
    <t>SERTÃO ENERGIAS RENOVÁVEIS</t>
  </si>
  <si>
    <t>MORRINHOS ENERGIAS RENOVÁVEIS</t>
  </si>
  <si>
    <t>CAMPO FORMOSO I ENERGIAS RENOVÁVEIS</t>
  </si>
  <si>
    <t>ANDORINHA ENERGIAS RENOVÁVEIS</t>
  </si>
  <si>
    <t>LUFT PARTICIPAÇÕES</t>
  </si>
  <si>
    <t>SANTA VITÓRIA DO PALMAR ENERGIAS RENOVÁVEIS</t>
  </si>
  <si>
    <t>BANDEIRANTE ENERGIA</t>
  </si>
  <si>
    <t>SISTEMA PRODUTOR SÃO LOURENÇO</t>
  </si>
  <si>
    <t>BCBF PARTICIPAÇÕES</t>
  </si>
  <si>
    <t>PBH ATIVOS</t>
  </si>
  <si>
    <t>GUARACIABA TRANSMISSORA DE ENERGIA (TP SUL)</t>
  </si>
  <si>
    <t>BMC HYUNDAI</t>
  </si>
  <si>
    <t>GERAÇÃO CÉU AZUL ENERGIA</t>
  </si>
  <si>
    <t>CRI/2014/007</t>
  </si>
  <si>
    <t>BARIGUI SECURITIZADORA</t>
  </si>
  <si>
    <t>SCCI - SECURITIZADORA DE CRÉDITOS IMOBILIÁRIOS</t>
  </si>
  <si>
    <t>RFD/2014/014</t>
  </si>
  <si>
    <t>RFD/2014/013</t>
  </si>
  <si>
    <t>RFD/2014/012</t>
  </si>
  <si>
    <t>RFD/2014/011</t>
  </si>
  <si>
    <t>RFD/2014/010</t>
  </si>
  <si>
    <t>RFD/2014/009</t>
  </si>
  <si>
    <t>RFD/2014/008</t>
  </si>
  <si>
    <t>RFD/2014/007</t>
  </si>
  <si>
    <t>RFD/2014/006</t>
  </si>
  <si>
    <t>TELECOM FIDC</t>
  </si>
  <si>
    <t>MULTI RECEBIVEIS II  FIDC</t>
  </si>
  <si>
    <t>FIDC LOJAS RENNER II FINANCEIRO E COMERCIAL</t>
  </si>
  <si>
    <t xml:space="preserve">BRASIL ÓLEO E GÁS EXCLUSIVE FIDC </t>
  </si>
  <si>
    <t>FIDC NUFARM BRASIL</t>
  </si>
  <si>
    <t>FIDC DA COMPANHIA PERNAMBUCANA DE SANEAMENTO - COMPESA</t>
  </si>
  <si>
    <t>DEB/2014/011</t>
  </si>
  <si>
    <t>DEB/2014/012</t>
  </si>
  <si>
    <t>LIBRA TERMINAL RIO</t>
  </si>
  <si>
    <t>RI HAPPY BRINQUEDOS</t>
  </si>
  <si>
    <t>ESTALEIRO ATLÂNTICO SUL</t>
  </si>
  <si>
    <t>EMPRESA DE ENERGIA SÃO MANOEL</t>
  </si>
  <si>
    <t>ARAPAIMA PARTICIPAÇÕES</t>
  </si>
  <si>
    <t>LINHAS DE TAUBATÉ TRANSMISSORA DE ENERGIA</t>
  </si>
  <si>
    <t>AUCKLAND PARTICIPAÇÕES</t>
  </si>
  <si>
    <t>STEMAC</t>
  </si>
  <si>
    <t>BELEM BIOENERGIA BRASIL</t>
  </si>
  <si>
    <t>BRAZCARNES PARTICIPAÇÕES</t>
  </si>
  <si>
    <t>SOLVÍ PARTICIPAÇÕES</t>
  </si>
  <si>
    <t>AMSTED MAXION FUNDIÇÃO E EQUIPAMENTOS FERROVIÁRIOS</t>
  </si>
  <si>
    <t>LIVRE FUNDO DE INVESTIMENTO EM DIREITOS CREDITÓRIOS MULTISSETORIAL</t>
  </si>
  <si>
    <t>MOKA FUND I FIDC MULTISSETORIAL</t>
  </si>
  <si>
    <t>RFD/2014/015</t>
  </si>
  <si>
    <t>RFD/2014/016</t>
  </si>
  <si>
    <t xml:space="preserve">GAVEA JUS BGL - II A FIC FIDC NP </t>
  </si>
  <si>
    <t>BGL II A FIDC NP</t>
  </si>
  <si>
    <t>COMPANHIA TRANSLESTE DE TRASMISSÃO</t>
  </si>
  <si>
    <t>STN - SISTEMA DE TRANSMISSÃO NORDESTE</t>
  </si>
  <si>
    <t>APDC PARTICIPAÇÕES</t>
  </si>
  <si>
    <t>ODEBRECHT AMBIENTAL - REGIÃO METROPOLITANA DO RECIFE/GOIÂNIA SPE</t>
  </si>
  <si>
    <t>PARNAÍBA III GERAÇÃO DE ENERGIA</t>
  </si>
  <si>
    <t xml:space="preserve">CONCESSIONÁRIA MOVE SÃO PAULO </t>
  </si>
  <si>
    <t>FIDC CASAN SANEAMENTO</t>
  </si>
  <si>
    <t>FIDC NP GJ 4870 III</t>
  </si>
  <si>
    <t>FIDC MRFG FUNDO DE INVESTIMENTO EM DIREITOS CREDITORIOS</t>
  </si>
  <si>
    <t>COMPANHIA DO METRO DA BAHIA</t>
  </si>
  <si>
    <t>PROLAGOS - CONCESSIONÁRIA DE SERVICOS PÚBLICOS DE ÁGUA E ESGOTO</t>
  </si>
  <si>
    <t>VIDROPORTO</t>
  </si>
  <si>
    <t>BTG PACTUAL OIL &amp; GAS II EMPREENDIMENTOS E PARTICIPAÇÕES</t>
  </si>
  <si>
    <t xml:space="preserve">CONCESSIONÁRIA ROTA DO OESTE </t>
  </si>
  <si>
    <t>MAIS SHOPPING NITERÓI EMPREENDIMENTOS E PARTICIPAÇÕES SPE</t>
  </si>
  <si>
    <t>KURUMÁ VEÍCULOS</t>
  </si>
  <si>
    <t>FIDC OMNI VEÍCULOS X</t>
  </si>
  <si>
    <t>RFD/2014/017</t>
  </si>
  <si>
    <t>RFD/2014/018</t>
  </si>
  <si>
    <t>FIDC ANGÁ SABEMI CONSIGNADOS I</t>
  </si>
  <si>
    <t>CHEMICAL IX - FIDC - INDÚSTRIA PETROQUÍMICA</t>
  </si>
  <si>
    <t>PARNAÍBA GÁS NATURAL</t>
  </si>
  <si>
    <t xml:space="preserve">TYPUS 43 EMPREENDIMENTOS IMOBILIÁRIOS </t>
  </si>
  <si>
    <t>REM/2014/002</t>
  </si>
  <si>
    <t>SEC/2014/001</t>
  </si>
  <si>
    <t>OURO FINO SAÚDE ANIMAL PARTICIPAÇÕES</t>
  </si>
  <si>
    <t>DEB/2014/014</t>
  </si>
  <si>
    <t>DEB/2014/013</t>
  </si>
  <si>
    <t>MULTIPLAN EMPREENDIMENTOS IMOBILIÁRIOS</t>
  </si>
  <si>
    <t>MATA DE SANTA GENEBRA TRANSMISSÃO</t>
  </si>
  <si>
    <t>CAMPO FORMOSO II ENERGIAS RENOVÁVEIS</t>
  </si>
  <si>
    <t>ÁGUAS DO PARAÍBA</t>
  </si>
  <si>
    <t>KUHN DO BRASIL</t>
  </si>
  <si>
    <t>VIDEOLAR</t>
  </si>
  <si>
    <t>ENSEADA INDÚSTRIA NAVAL</t>
  </si>
  <si>
    <t>CONSTRUTORA QUEIROZ GALVÃO</t>
  </si>
  <si>
    <t>COMPANHIA DE SANEAMENTO DO PARANÁ - SANEPAR</t>
  </si>
  <si>
    <t>TCT MOBILE TELEFONES</t>
  </si>
  <si>
    <t>FIDC NP IV ENERGISA CENTRO OESTE</t>
  </si>
  <si>
    <t>CONCESSIONÁRIA ECOVIA CAMINHO DO MAR</t>
  </si>
  <si>
    <t>EMPRESA CONCESSIONÁRIA DE RODOVIAS DO SUL</t>
  </si>
  <si>
    <t>PRUDENSHOPPING</t>
  </si>
  <si>
    <t>EÓLICA CHUÍ IX</t>
  </si>
  <si>
    <t>EÓLICA HERMENEGILDO I</t>
  </si>
  <si>
    <t>SISTEMA DE ENSINO ABRIL EDUCAÇÃO</t>
  </si>
  <si>
    <t>QUEIROZ GALVÃO DESENVOLVIMENTO DE NEGÓCIOS</t>
  </si>
  <si>
    <t>TYPUS 43 EMPREENDIMENTOS IMOBILIÁRIOS</t>
  </si>
  <si>
    <t>RODO NORTE - CONCESSIONÁRIA DE RODOVIAS INTEGRADAS</t>
  </si>
  <si>
    <t>BRITÂNIA ELETRODOMÉSTICOS</t>
  </si>
  <si>
    <t>CONCESSIONÁRIA VIARIO</t>
  </si>
  <si>
    <t xml:space="preserve">CENTRAIS EÓLICAS  AMETISTA </t>
  </si>
  <si>
    <t>CENTRAIS EÓLICAS  BORGO</t>
  </si>
  <si>
    <t xml:space="preserve">CENTRAIS EÓLICAS  CAETITÉ </t>
  </si>
  <si>
    <t>ODEBRECHT ENERGIA DO BRASIL</t>
  </si>
  <si>
    <t xml:space="preserve">COMPANHIA BRASILEIRA DE BEBIDAS PREMIUM </t>
  </si>
  <si>
    <t xml:space="preserve">ALPHAVILLE URBANISMO </t>
  </si>
  <si>
    <t>SHOPPING PARAUAPEBAS SPE</t>
  </si>
  <si>
    <t>PARTAGE EMPREENDIMENTOS E PARTICIPAÇÕES</t>
  </si>
  <si>
    <t>ODEBRECHT PARTICIPACOES E INVESTIMENTOS</t>
  </si>
  <si>
    <t>RENOSA PARTICIPAÇÕES</t>
  </si>
  <si>
    <t>CONCESSIONÁRIA DA RODOVIA OSÓRIO - PORTO ALEGRE - CONCEPA</t>
  </si>
  <si>
    <t>ETAU - EMPRESA DE TRANSMISSÃO DO ALTO URUGUAI</t>
  </si>
  <si>
    <t>MATEUS SUPERMERCADOS</t>
  </si>
  <si>
    <t>DGB LOGÍSTICA DISTRIBUIÇÃO GEOGRÁFICA DO BRASIL</t>
  </si>
  <si>
    <t>MRT 2 SPE</t>
  </si>
  <si>
    <t>GESTAMP EÓLICA SERRA DE SANTANA</t>
  </si>
  <si>
    <t>GESTAMP EÓLICA LANCHINHA</t>
  </si>
  <si>
    <t>GESTAMP EÓLICA SERIDÓ</t>
  </si>
  <si>
    <t>GESTAMP EÓLICA PARAÍSO</t>
  </si>
  <si>
    <t>GESTAMP EÓLICA LAGOA NOVA</t>
  </si>
  <si>
    <t>ACECO TI</t>
  </si>
  <si>
    <t>DIMED SA - DISTRIBUIDORA DE MEDICAMENTOS</t>
  </si>
  <si>
    <t>EÓLICA HERMENEGILDO III</t>
  </si>
  <si>
    <t>EÓLICA HERMENEGILDO II</t>
  </si>
  <si>
    <t>SECULUS DA AMAZÔNIA INDÚSTRIA E COMÉRCIO</t>
  </si>
  <si>
    <t>BINGEN SECURITIZADORA</t>
  </si>
  <si>
    <t>USINA SOBRASIL</t>
  </si>
  <si>
    <t>COMPANHIA ESTADUAL DE GERAÇÃO  E TRANSMISSÃO DE ENERGIA ELÉTRICA -  CEEE-GT</t>
  </si>
  <si>
    <t xml:space="preserve">REAL ESTATE XVI INVESTIMENTOS IMOBILIÁRIOS E PARTICIPAÇÕES </t>
  </si>
  <si>
    <t>ENERGISA MINAS GERAIS- DISTRIBUIDORA DE ENERGIA</t>
  </si>
  <si>
    <t>METALÚRGICA GERDAU</t>
  </si>
  <si>
    <t xml:space="preserve">ODEBRECHT AMBIENTAL - GOIÁS </t>
  </si>
  <si>
    <t>ENCALSO CONSTRUÇÕES</t>
  </si>
  <si>
    <t>AZUL LINHAS AÉREAS BRASILEIRAS</t>
  </si>
  <si>
    <t xml:space="preserve">CEMIG TELECOMUNICAÇÕES </t>
  </si>
  <si>
    <t>CIELO</t>
  </si>
  <si>
    <t>SERRA DO FACÃO ENERGIA</t>
  </si>
  <si>
    <t>CRI/2014/017</t>
  </si>
  <si>
    <t>LOGOS COMPANHIA SECURITIZADORA</t>
  </si>
  <si>
    <t>Ano 2015</t>
  </si>
  <si>
    <t xml:space="preserve"> Ano 2015</t>
  </si>
  <si>
    <t>TOTAL - 2015</t>
  </si>
  <si>
    <t>DEB/2015/001</t>
  </si>
  <si>
    <t>VILA REAL ENERGIA</t>
  </si>
  <si>
    <t>MVC COMPONENTES PLÁSTICOS</t>
  </si>
  <si>
    <t>TULIP ITAGUAÍ HOTELARIA SPE</t>
  </si>
  <si>
    <t>RVA CONSTRUÇÕES E INCORPORAÇÕES</t>
  </si>
  <si>
    <t>BRASNORTE TRANSMISSORA DE ENERGIA</t>
  </si>
  <si>
    <t>RENOVA EÓLICA PARTICIPAÇÕES</t>
  </si>
  <si>
    <t>USINA DE ENERGIA EÓLICA JUNCO II</t>
  </si>
  <si>
    <t>USINA DE ENERGIA EÓLICA JUNCO I</t>
  </si>
  <si>
    <t>USINA DE ENERGIA EÓLICA CAIÇARA II</t>
  </si>
  <si>
    <t>USINA DE ENERGIA EÓLICA CAIÇARA I</t>
  </si>
  <si>
    <t>VENTOS DE SÃO TOMÉ HOLDING</t>
  </si>
  <si>
    <t>UPCON SPE 24 EMPREENDIMENTOS IMOBILIÁRIOS</t>
  </si>
  <si>
    <t xml:space="preserve">SANTANDER LEASING </t>
  </si>
  <si>
    <t>MATA VELHA ENERGÉTICA</t>
  </si>
  <si>
    <t>GERARDO BASTOS PNEUS E PEÇAS</t>
  </si>
  <si>
    <t>INVESTIMENTOS E PARTICIPAÇÕES EM INFRAESTRUTURA SA - INVEPAR</t>
  </si>
  <si>
    <t>DSB SERVIÇOS DE ÓLEO E GÁS</t>
  </si>
  <si>
    <t>CRI/2014/013</t>
  </si>
  <si>
    <t>CRI/2014/014</t>
  </si>
  <si>
    <t>RFD/2015/001</t>
  </si>
  <si>
    <t>FIDC LAVORO III</t>
  </si>
  <si>
    <t>FIDC VOTORANTIM CRÉDITO CORPORATIVO</t>
  </si>
  <si>
    <t>PRK FIDC MULTISSETORIAL LP</t>
  </si>
  <si>
    <t>FIDC NORMANDIE NP</t>
  </si>
  <si>
    <t>RED PERFORMANCE FIDC NP</t>
  </si>
  <si>
    <t>FIDC HAGROS NP</t>
  </si>
  <si>
    <t>GIF III JUS CRÉDITOS JUDICIAIS FIDC NP</t>
  </si>
  <si>
    <t>INVISTA I FIDC MULTISSETORIAL NP</t>
  </si>
  <si>
    <t>FIDC DEL MONTE NP</t>
  </si>
  <si>
    <t>GIF III JUS CRÉDITOS JUDICIAIS FIC FIDC NP</t>
  </si>
  <si>
    <t>GIF IV LOCAL FIC FIDC</t>
  </si>
  <si>
    <t>DEB/2015/002</t>
  </si>
  <si>
    <t>DEB/2015/003</t>
  </si>
  <si>
    <t>BELO MONTE TRANSMISSORA DE ENERGIA SPE</t>
  </si>
  <si>
    <t>AQUA-RIO AQUARIO MARINHO DO RIO DE JANEIRO</t>
  </si>
  <si>
    <t>CROMOSSOMO PARTICIPAÇÕES III</t>
  </si>
  <si>
    <t>GOOD FOOD COMÉRCIO DE ALIMENTOS</t>
  </si>
  <si>
    <t>FIDC LEGO LP</t>
  </si>
  <si>
    <t>FIDC DA SANEAMENTO DE GOIÁS - SANEAGO - INFRAESTRUTURA III</t>
  </si>
  <si>
    <t>RNX FIDC MULTISSETORIAL LP</t>
  </si>
  <si>
    <t>WTORRE</t>
  </si>
  <si>
    <t>CAPRICÓRNIO</t>
  </si>
  <si>
    <t>CARUANA SA PARTICIPAÇÕES E EMPREENDIMENTOS</t>
  </si>
  <si>
    <t>UPCON SPE 17 EMPREENDIMENTOS IMOBILIÁRIOS</t>
  </si>
  <si>
    <t>UPCON SPE 18 EMPREENDIMENTOS IMOBILIÁRIOS</t>
  </si>
  <si>
    <t>UPCON SPE 22 EMPREENDIMENTOS IMOBILIÁRIOS</t>
  </si>
  <si>
    <t>ALPHAVILLE URBANISMO</t>
  </si>
  <si>
    <t>ASA ALIMENTOS</t>
  </si>
  <si>
    <t>AUTOPISTA FERNÃO DIAS</t>
  </si>
  <si>
    <t>AUTOPISTA LITORAL SUL</t>
  </si>
  <si>
    <t>AUTOPISTA REGIS BITTENCOURT</t>
  </si>
  <si>
    <t>AXXIOM SOLUÇÕES TECNOLÓGICAS</t>
  </si>
  <si>
    <t>CARVALHO HOSKEN SA ENGENHARIA E CONSTRUÇÃO</t>
  </si>
  <si>
    <t>CENTRAL EÓLICA TAMANDUÁ MIRIM</t>
  </si>
  <si>
    <t>CLINICA DELFIN GONZALES MIRANDA</t>
  </si>
  <si>
    <t>CONSTRUTORA TENDA</t>
  </si>
  <si>
    <t>HOLCIM</t>
  </si>
  <si>
    <t>IPIRANGA PRODUTOS DE PETRÓLEO</t>
  </si>
  <si>
    <t>LOG &amp; PRINT GRÁFICA E LOGÍSTICA</t>
  </si>
  <si>
    <t>LOJAS LE BISCUIT</t>
  </si>
  <si>
    <t>MEGA ENERGIA LOCAÇÃO E ADMINISTRAÇÃO DE BENS</t>
  </si>
  <si>
    <t>ODEBRECHT TRANSPORT</t>
  </si>
  <si>
    <t>RANDON S.A. IMPLEMENTOS E PARTICIPAÇÕES</t>
  </si>
  <si>
    <t>RB CAPITAL COMMERCIAL PROPERTIES</t>
  </si>
  <si>
    <t>REB EMPREENDIMENTOS E ADMINISTRADORAS DE BENS</t>
  </si>
  <si>
    <t>REDE D'OR SÃO LUIZ</t>
  </si>
  <si>
    <t>SPE HOLDING BEIRA-RIO</t>
  </si>
  <si>
    <t>WRR PARTICIPAÇÕES E INVESTIMENTOS</t>
  </si>
  <si>
    <t>ODEBRECHT AMBIENTAL PARTICIPAÇÕES</t>
  </si>
  <si>
    <t>MAESTRO LOCADORA DE VEÍCULOS</t>
  </si>
  <si>
    <t>CAMPO NOVO RJ PARTICIPAÇÕES</t>
  </si>
  <si>
    <t>EBIG EMPRESA BRASILEIRA DE INFRAESTRUTURA E GESTÃO</t>
  </si>
  <si>
    <t>ARTECOLA QUÍMICA</t>
  </si>
  <si>
    <t>PARANAIBA TRANSMISSORA DE ENERGIA</t>
  </si>
  <si>
    <t>OFFICER SA DISTRIBUIDORA DE PRODUTOS DE TECNOLOGIA</t>
  </si>
  <si>
    <t>ODEBRECHT AMBIENTAL - MACAÉ</t>
  </si>
  <si>
    <t>ÁGUAS DE NITERÓI</t>
  </si>
  <si>
    <t>VENTOS DOS GUARÁS I ENERGIAS RENOVÁVEIS</t>
  </si>
  <si>
    <t>IDIBRA PARTICIPAÇÕES</t>
  </si>
  <si>
    <t>WTORRE ENGENHARIA E CONSTRUÇÃO</t>
  </si>
  <si>
    <t>CONTAX PARTICIPAÇÕES</t>
  </si>
  <si>
    <t>GRAN JARDINS DOS MONOLITOS EMPREENDIMENTOS IMOBILIARIOS</t>
  </si>
  <si>
    <t>FLAFLU PARTICIPAÇÕES</t>
  </si>
  <si>
    <t>TANGARA ENERGIA</t>
  </si>
  <si>
    <t>CETIP MERCADOS ORGANIZADOS</t>
  </si>
  <si>
    <t>BSM ENGENHARIA</t>
  </si>
  <si>
    <t>GASTER PARTICIPAÇÕES</t>
  </si>
  <si>
    <t>ATRIUM EMPREENDIMENTOS IMOBILIÁRIOS</t>
  </si>
  <si>
    <t>EMPRESA NORTE DE TRANSMISSÃO DE ENERGIA</t>
  </si>
  <si>
    <t>NOVA ASA BRANCA II ENERGIAS RENOVÁVEIS</t>
  </si>
  <si>
    <t>NOVA ASA BRANCA III ENERGIAS RENOVÁVEIS</t>
  </si>
  <si>
    <t>NOVA ASA BRANCA I ENERGIAS RENOVÁVEIS</t>
  </si>
  <si>
    <t>CENTRAIS EÓLICAS DE CAETITÉ PARTICIPAÇÕES</t>
  </si>
  <si>
    <t>LOJAS INSINUANTE</t>
  </si>
  <si>
    <t>COTEMINAS</t>
  </si>
  <si>
    <t>CELG DISTRIBUIÇÃO SA - CELG D</t>
  </si>
  <si>
    <t>SOLARIS EQUIPAMENTOS E SERVIÇOS</t>
  </si>
  <si>
    <t>PATRIMONY ADMINISTRADORA DE BENS</t>
  </si>
  <si>
    <t>BOA VISTA SERVIÇOS</t>
  </si>
  <si>
    <t>CONCESSIONÁRIA DO VLT CARIOCA</t>
  </si>
  <si>
    <t>CCB - CIMPOR CIMENTOS DO BRASIL</t>
  </si>
  <si>
    <t>BRASIL FOODSERVICE GROUP</t>
  </si>
  <si>
    <t>BRASIL FACTORS</t>
  </si>
  <si>
    <t>ALIANSCE SHOPPING CENTERS</t>
  </si>
  <si>
    <t>RB CAPITAL REALTY VII EMPREENDIMENTOS IMOBILIÁRIOS</t>
  </si>
  <si>
    <t>PROSEGUR BRASIL</t>
  </si>
  <si>
    <t>REB EMPR. E ADM.</t>
  </si>
  <si>
    <t>WTORRE ARENAS EMPR. IMOB.</t>
  </si>
  <si>
    <t>CIA ESTADUAL DE ÁGUAS E ESGOTOS - CEDAE</t>
  </si>
  <si>
    <t>SONAE SIERRA BRASIL</t>
  </si>
  <si>
    <t>MARACANAÚ GERADORA DE ENERGIA</t>
  </si>
  <si>
    <t>DUKE ENERGY</t>
  </si>
  <si>
    <t>VALID SOLUÇÕES E SERVIÇOS</t>
  </si>
  <si>
    <t>ESPÍRITO SANTO PROPERTY</t>
  </si>
  <si>
    <t>DETHALAS EMPREENDIMENTOS E PARTICIPAÇÕES</t>
  </si>
  <si>
    <t>LOCALFRIO - ARMAZÉNS GERAIS FRIGORÍFICOS</t>
  </si>
  <si>
    <t>GREENTREE EDUCACIONAL</t>
  </si>
  <si>
    <t>QUALICORP ADMINISTRADORA DE BENEFÍCIOS</t>
  </si>
  <si>
    <t>SANTHER</t>
  </si>
  <si>
    <t>CAMARGO CORREA DESENVOLVIMENTO IMOBILIARIO</t>
  </si>
  <si>
    <t>MOURA DUBEUX</t>
  </si>
  <si>
    <t>COMPANHIA BRASILEIRA DE BEBIDAS PREMIUM</t>
  </si>
  <si>
    <t>ÁGUAS DE SINOP</t>
  </si>
  <si>
    <t>ULTRAPAR PARTICIPAÇÃO</t>
  </si>
  <si>
    <t>SALUS INFRAESTRUTURA PORTUÁRIA</t>
  </si>
  <si>
    <t>DEB/2015/004</t>
  </si>
  <si>
    <t>PARANÁ EQUIPAMENTOS SA</t>
  </si>
  <si>
    <t>EMPRESA ENERGÉTICA DE MATO GROSSO DO SUL - ENERSUL</t>
  </si>
  <si>
    <t>AGUÁS DO MIRANTE</t>
  </si>
  <si>
    <t>DUKE ENERGY INTERNATIONAL, GERAÇÃO PARANAPANEMA</t>
  </si>
  <si>
    <t>RIO PETRÓLEO SPE CIA SECURITIZADORA DE CRÉDITOS FINANCEIROS</t>
  </si>
  <si>
    <t>NOVA EURIS IV ENERGIAS RENOVÁVEIS</t>
  </si>
  <si>
    <t>EMPRESA PARANAENSE DE TRANSMISSÃO DE ENERGIA</t>
  </si>
  <si>
    <t>AGEO TERMINAIS E ARMAZENS GERAIS</t>
  </si>
  <si>
    <t>AVISTA ADMINISTRADORA DE CARTÕES DE CRÉDITO</t>
  </si>
  <si>
    <t>CAB CUIABÁ - CONCESSIONÁRIA DE SERVIÇOS PÚBLICO DE ÁGUA E ESGOTO</t>
  </si>
  <si>
    <t>ENERGIA DOS VENTOS I</t>
  </si>
  <si>
    <t>ENERGIA DOS VENTOS II</t>
  </si>
  <si>
    <t>ENERGIA DOS VENTOS III</t>
  </si>
  <si>
    <t>ENERGIA DOS VENTOS IV</t>
  </si>
  <si>
    <t>ENERGIA DOS VENTOS X</t>
  </si>
  <si>
    <t>ODEBRECHT ANBIENTAL MANSO</t>
  </si>
  <si>
    <t>REDE DOR SÃO LUIZ</t>
  </si>
  <si>
    <t>GLOBAL ENERGIA ELÉTRICA</t>
  </si>
  <si>
    <t>ELETROZEMA</t>
  </si>
  <si>
    <t>KING FOOD COMÉRCIO DE ALIMENTOS</t>
  </si>
  <si>
    <t>ENERGISA BIOELETRICIDADE VISTA ALEGRE I</t>
  </si>
  <si>
    <t>COPEL GERAÇÃO E TRANSMISSÃO</t>
  </si>
  <si>
    <t>PÁTRIA COMPANHIA SECURITIZADORA DE CRÉDITOS IMOBILIÁRIOS</t>
  </si>
  <si>
    <t>ALTERE SECURITIZADORA</t>
  </si>
  <si>
    <t>FIDC ANGÁ SABEMI CONSIGNADOS II</t>
  </si>
  <si>
    <t>FIDC NP BLACKWOOD CRÉDITO JUDICIAL II</t>
  </si>
  <si>
    <t>FIDC ACADEMIA ESPORTIVA</t>
  </si>
  <si>
    <t>FIDC NP GJ 4870</t>
  </si>
  <si>
    <t>CRI/2008/025</t>
  </si>
  <si>
    <t>CRI/2008/020</t>
  </si>
  <si>
    <t>CRI/2008/019</t>
  </si>
  <si>
    <t>CRI/2008/015</t>
  </si>
  <si>
    <t>CRI/2008/016</t>
  </si>
  <si>
    <t>CRI/2008/010</t>
  </si>
  <si>
    <t>CRI/2008/011</t>
  </si>
  <si>
    <t>CRI/2008/002</t>
  </si>
  <si>
    <t>CRI/2008/003</t>
  </si>
  <si>
    <t>CRI/2008/017</t>
  </si>
  <si>
    <t>CRI/2008/013</t>
  </si>
  <si>
    <t>CRI/2008/014</t>
  </si>
  <si>
    <t>CRI/2008/005</t>
  </si>
  <si>
    <t>CRI/2008/012</t>
  </si>
  <si>
    <t>CRI/2008/007</t>
  </si>
  <si>
    <t>CRI/2008/006</t>
  </si>
  <si>
    <t>CRI/2008/004</t>
  </si>
  <si>
    <t>CRI/2008/009</t>
  </si>
  <si>
    <t>CRI/2008/001</t>
  </si>
  <si>
    <t>CRI/2007/028</t>
  </si>
  <si>
    <t>CRI/2008/008</t>
  </si>
  <si>
    <t>CRI/2007/030</t>
  </si>
  <si>
    <t>CRI/2007/029</t>
  </si>
  <si>
    <t>CRI/2007/026</t>
  </si>
  <si>
    <t>CRI/2007/021</t>
  </si>
  <si>
    <t>CRI/2007/025</t>
  </si>
  <si>
    <t>CRI/2007/022</t>
  </si>
  <si>
    <t>CRI/2007/023</t>
  </si>
  <si>
    <t>CRI/2007/002</t>
  </si>
  <si>
    <t>CRI/2007/024</t>
  </si>
  <si>
    <t>CRI/2007/017</t>
  </si>
  <si>
    <t>CRI/2007/018</t>
  </si>
  <si>
    <t>CRI/2007/015</t>
  </si>
  <si>
    <t>CRI/2007/016</t>
  </si>
  <si>
    <t>CRI/2007/019</t>
  </si>
  <si>
    <t>CRI/2007/012</t>
  </si>
  <si>
    <t>CRI/2007/009</t>
  </si>
  <si>
    <t>CRI/2007/010</t>
  </si>
  <si>
    <t>CRI/2007/013</t>
  </si>
  <si>
    <t>CRI/2007/003</t>
  </si>
  <si>
    <t>CRI/2007/004</t>
  </si>
  <si>
    <t>CRI/2007/020</t>
  </si>
  <si>
    <t>CRI/2007/001</t>
  </si>
  <si>
    <t>CRI/2006/057</t>
  </si>
  <si>
    <t>CRI/2007/005</t>
  </si>
  <si>
    <t>CRI/2007/006</t>
  </si>
  <si>
    <t>CRI/2006/055</t>
  </si>
  <si>
    <t>CRI/2006/056</t>
  </si>
  <si>
    <t>CRI/2007/014</t>
  </si>
  <si>
    <t>CRI/2006/054</t>
  </si>
  <si>
    <t>CRI/2006/022</t>
  </si>
  <si>
    <t>CRI/2006/023</t>
  </si>
  <si>
    <t>CRI/2007/011</t>
  </si>
  <si>
    <t>CRI/2006/050</t>
  </si>
  <si>
    <t>CRI/2006/051</t>
  </si>
  <si>
    <t>CRI/2006/046</t>
  </si>
  <si>
    <t>CRI/2006/049</t>
  </si>
  <si>
    <t>CRI/2006/030</t>
  </si>
  <si>
    <t>CRI/2006/031</t>
  </si>
  <si>
    <t>CRI/2006/041</t>
  </si>
  <si>
    <t>CRI/2006/042</t>
  </si>
  <si>
    <t>CRI/2006/039</t>
  </si>
  <si>
    <t>CRI/2006/044</t>
  </si>
  <si>
    <t>CRI/2006/047</t>
  </si>
  <si>
    <t>CRI/2006/035</t>
  </si>
  <si>
    <t>CRI/2006/026</t>
  </si>
  <si>
    <t>CRI/2006/024</t>
  </si>
  <si>
    <t>CRI/2006/038</t>
  </si>
  <si>
    <t>CRI/2009/038</t>
  </si>
  <si>
    <t>CRI/2009/025</t>
  </si>
  <si>
    <t>CRI/2009/024</t>
  </si>
  <si>
    <t>CRI/2009/023</t>
  </si>
  <si>
    <t>CRI/2009/026</t>
  </si>
  <si>
    <t>CRI/2009/027</t>
  </si>
  <si>
    <t>CRI/2009/028</t>
  </si>
  <si>
    <t>CRI/2009/034</t>
  </si>
  <si>
    <t>CRI/2009/022</t>
  </si>
  <si>
    <t>CRI/2009/018</t>
  </si>
  <si>
    <t>CRI/2009/019</t>
  </si>
  <si>
    <t>CRI/2009/020</t>
  </si>
  <si>
    <t>CRI/2009/029</t>
  </si>
  <si>
    <t>CRI/2009/017</t>
  </si>
  <si>
    <t>CRI/2009/011</t>
  </si>
  <si>
    <t>CRI/2009/012</t>
  </si>
  <si>
    <t>CRI/2009/014</t>
  </si>
  <si>
    <t>CRI/2009/013</t>
  </si>
  <si>
    <t>CRI/2009/015</t>
  </si>
  <si>
    <t>CRI/2009/010</t>
  </si>
  <si>
    <t>CRI/2009/002</t>
  </si>
  <si>
    <t>CRI/2009/003</t>
  </si>
  <si>
    <t>CRI/2009/004</t>
  </si>
  <si>
    <t>CRI/2009/005</t>
  </si>
  <si>
    <t>CRI/2009/006</t>
  </si>
  <si>
    <t>CRI/2009/007</t>
  </si>
  <si>
    <t>CRI/2009/001</t>
  </si>
  <si>
    <t>CRI/2009/021</t>
  </si>
  <si>
    <t>CRI/2009/016</t>
  </si>
  <si>
    <t>CRI/2008/024</t>
  </si>
  <si>
    <t>CRI/2008/023</t>
  </si>
  <si>
    <t>CRI/2008/026</t>
  </si>
  <si>
    <t>CRI/2008/022</t>
  </si>
  <si>
    <t>CRI/2008/021</t>
  </si>
  <si>
    <t>CRI/2012/020</t>
  </si>
  <si>
    <t>CRI/2012/018</t>
  </si>
  <si>
    <t>CRI/2012/017</t>
  </si>
  <si>
    <t>CRI/2012/016</t>
  </si>
  <si>
    <t>CRI/2012/013</t>
  </si>
  <si>
    <t>CRI/2012/011</t>
  </si>
  <si>
    <t>CRI/2012/008</t>
  </si>
  <si>
    <t>CRI/2012/007</t>
  </si>
  <si>
    <t>CRI/2012/010</t>
  </si>
  <si>
    <t>CRI/2012/009</t>
  </si>
  <si>
    <t>CRI/2012/006</t>
  </si>
  <si>
    <t>CRI/2012/005</t>
  </si>
  <si>
    <t>CRI/2011/068</t>
  </si>
  <si>
    <t>CRI/2011/067</t>
  </si>
  <si>
    <t>CRI/2011/066</t>
  </si>
  <si>
    <t>CRI/2011/065</t>
  </si>
  <si>
    <t>CRI/2012/004</t>
  </si>
  <si>
    <t>CRI/2011/064</t>
  </si>
  <si>
    <t>CRI/2011/063</t>
  </si>
  <si>
    <t>CRI/2011/060</t>
  </si>
  <si>
    <t>CRI/2011/055</t>
  </si>
  <si>
    <t>CRI/2011/054</t>
  </si>
  <si>
    <t>CRI/2012/001</t>
  </si>
  <si>
    <t>CRI/2011/053</t>
  </si>
  <si>
    <t>CRI/2011/052</t>
  </si>
  <si>
    <t>CRI/2011/051</t>
  </si>
  <si>
    <t>CRI/2011/050</t>
  </si>
  <si>
    <t>CRI/2011/057</t>
  </si>
  <si>
    <t>CRI/2011/056</t>
  </si>
  <si>
    <t>CRI/2011/044</t>
  </si>
  <si>
    <t>CRI/2011/043</t>
  </si>
  <si>
    <t>CRI/2011/048</t>
  </si>
  <si>
    <t>CRI/2011/038</t>
  </si>
  <si>
    <t>CRI/2011/047</t>
  </si>
  <si>
    <t>CRI/2011/046</t>
  </si>
  <si>
    <t>CRI/2011/042</t>
  </si>
  <si>
    <t>CRI/2011/041</t>
  </si>
  <si>
    <t>CRI/2011/062</t>
  </si>
  <si>
    <t>CRI/2011/061</t>
  </si>
  <si>
    <t>CRI/2011/037</t>
  </si>
  <si>
    <t>CRI/2011/036</t>
  </si>
  <si>
    <t>CRI/2011/059</t>
  </si>
  <si>
    <t>CRI/2011/058</t>
  </si>
  <si>
    <t>CRI/2011/033</t>
  </si>
  <si>
    <t>CRI/2011/035</t>
  </si>
  <si>
    <t>CRI/2011/034</t>
  </si>
  <si>
    <t>CRI/2011/049</t>
  </si>
  <si>
    <t>CRI/2011/040</t>
  </si>
  <si>
    <t>CRI/2011/039</t>
  </si>
  <si>
    <t>CRI/2011/032</t>
  </si>
  <si>
    <t>CRI/2011/031</t>
  </si>
  <si>
    <t>CRI/2011/028</t>
  </si>
  <si>
    <t>CRI/2011/029</t>
  </si>
  <si>
    <t>CRI/2011/023</t>
  </si>
  <si>
    <t>CRI/2011/022</t>
  </si>
  <si>
    <t>CRI/2011/030</t>
  </si>
  <si>
    <t>CRI/2011/026</t>
  </si>
  <si>
    <t>CRI/2011/045</t>
  </si>
  <si>
    <t>CRI/2011/018</t>
  </si>
  <si>
    <t>CRI/2011/017</t>
  </si>
  <si>
    <t>CRI/2011/025</t>
  </si>
  <si>
    <t>CRI/2011/020</t>
  </si>
  <si>
    <t>CRI/2011/019</t>
  </si>
  <si>
    <t>CRI/2011/012</t>
  </si>
  <si>
    <t>CRI/2011/011</t>
  </si>
  <si>
    <t>CRI/2011/016</t>
  </si>
  <si>
    <t>CRI/2011/015</t>
  </si>
  <si>
    <t>CRI/2011/014</t>
  </si>
  <si>
    <t>CRI/2011/013</t>
  </si>
  <si>
    <t>CRI/2011/027</t>
  </si>
  <si>
    <t>CRI/2011/024</t>
  </si>
  <si>
    <t>CRI/2011/003</t>
  </si>
  <si>
    <t>CRI/2011/002</t>
  </si>
  <si>
    <t>CRI/2011/021</t>
  </si>
  <si>
    <t>CRI/2011/005</t>
  </si>
  <si>
    <t>CRI/2011/004</t>
  </si>
  <si>
    <t>CRI/2010/049</t>
  </si>
  <si>
    <t>CRI/2010/051</t>
  </si>
  <si>
    <t>CRI/2010/050</t>
  </si>
  <si>
    <t>CRI/2011/010</t>
  </si>
  <si>
    <t>CRI/2011/007</t>
  </si>
  <si>
    <t>CRI/2011/006</t>
  </si>
  <si>
    <t>CRI/2010/048</t>
  </si>
  <si>
    <t>CRI/2010/047</t>
  </si>
  <si>
    <t>CRI/2010/046</t>
  </si>
  <si>
    <t>CRI/2010/041</t>
  </si>
  <si>
    <t>CRI/2010/040</t>
  </si>
  <si>
    <t>CRI/2011/001</t>
  </si>
  <si>
    <t>CRI/2010/045</t>
  </si>
  <si>
    <t>CRI/2010/039</t>
  </si>
  <si>
    <t>CRI/2010/032</t>
  </si>
  <si>
    <t>CRI/2010/036</t>
  </si>
  <si>
    <t>CRI/2010/035</t>
  </si>
  <si>
    <t>CRI/2010/034</t>
  </si>
  <si>
    <t>CRI/2010/033</t>
  </si>
  <si>
    <t>CRI/2010/044</t>
  </si>
  <si>
    <t>CRI/2010/043</t>
  </si>
  <si>
    <t>CRI/2010/042</t>
  </si>
  <si>
    <t>CRI/2010/031</t>
  </si>
  <si>
    <t>CRI/2010/030</t>
  </si>
  <si>
    <t>CRI/2010/029</t>
  </si>
  <si>
    <t>CRI/2010/028</t>
  </si>
  <si>
    <t>CRI/2010/027</t>
  </si>
  <si>
    <t>CRI/2010/023</t>
  </si>
  <si>
    <t>CRI/2010/038</t>
  </si>
  <si>
    <t>CRI/2010/037</t>
  </si>
  <si>
    <t>CRI/2010/025</t>
  </si>
  <si>
    <t>CRI/2010/024</t>
  </si>
  <si>
    <t>CRI/2010/021</t>
  </si>
  <si>
    <t>CRI/2010/022</t>
  </si>
  <si>
    <t>CRI/2009/044</t>
  </si>
  <si>
    <t>CRI/2009/043</t>
  </si>
  <si>
    <t>CRI/2010/026</t>
  </si>
  <si>
    <t>CRI/2010/019</t>
  </si>
  <si>
    <t>CRI/2010/018</t>
  </si>
  <si>
    <t>CRI/2010/017</t>
  </si>
  <si>
    <t>CRI/2010/016</t>
  </si>
  <si>
    <t>CRI/2010/015</t>
  </si>
  <si>
    <t>CRI/2010/014</t>
  </si>
  <si>
    <t>CRI/2010/013</t>
  </si>
  <si>
    <t>CRI/2010/012</t>
  </si>
  <si>
    <t>CRI/2010/011</t>
  </si>
  <si>
    <t>CRI/2010/010</t>
  </si>
  <si>
    <t>CRI/2010/009</t>
  </si>
  <si>
    <t>CRI/2010/008</t>
  </si>
  <si>
    <t>CRI/2010/007</t>
  </si>
  <si>
    <t>CRI/2010/006</t>
  </si>
  <si>
    <t>CRI/2010/005</t>
  </si>
  <si>
    <t>CRI/2010/004</t>
  </si>
  <si>
    <t>CRI/2010/003</t>
  </si>
  <si>
    <t>CRI/2010/002</t>
  </si>
  <si>
    <t>CRI/2010/001</t>
  </si>
  <si>
    <t>CRI/2009/040</t>
  </si>
  <si>
    <t>CRI/2009/039</t>
  </si>
  <si>
    <t>CRI/2009/033</t>
  </si>
  <si>
    <t>CRI/2010/020</t>
  </si>
  <si>
    <t>CRI/2009/035</t>
  </si>
  <si>
    <t>CRI/2009/036</t>
  </si>
  <si>
    <t>CRI/2009/037</t>
  </si>
  <si>
    <t>CRI/2009/032</t>
  </si>
  <si>
    <t>CRI/2009/031</t>
  </si>
  <si>
    <t>CRI/2009/030</t>
  </si>
  <si>
    <t>RNP/2007/016</t>
  </si>
  <si>
    <t>RNP/2007/015</t>
  </si>
  <si>
    <t>RNP/2007/014</t>
  </si>
  <si>
    <t>RNP/2007/013</t>
  </si>
  <si>
    <t>RNP/2007/012</t>
  </si>
  <si>
    <t>RNP/2007/011</t>
  </si>
  <si>
    <t>RNP/2007/010</t>
  </si>
  <si>
    <t>RNP/2007/009</t>
  </si>
  <si>
    <t>RNP/2007/008</t>
  </si>
  <si>
    <t>RNP/2007/006</t>
  </si>
  <si>
    <t>RNP/2007/007</t>
  </si>
  <si>
    <t>RNP/2007/005</t>
  </si>
  <si>
    <t>RNP/2007/004</t>
  </si>
  <si>
    <t>RNP/2007/003</t>
  </si>
  <si>
    <t>RNP/2007/002</t>
  </si>
  <si>
    <t>RNP/2007/001</t>
  </si>
  <si>
    <t>RNP/2007/019</t>
  </si>
  <si>
    <t>RNP/2007/018</t>
  </si>
  <si>
    <t>RNP/2007/017</t>
  </si>
  <si>
    <t>RNP/2008/044</t>
  </si>
  <si>
    <t>RNP/2008/043</t>
  </si>
  <si>
    <t>RNP/2008/035</t>
  </si>
  <si>
    <t>RNP/2008/034</t>
  </si>
  <si>
    <t>RNP/2008/033</t>
  </si>
  <si>
    <t>RNP/2008/032</t>
  </si>
  <si>
    <t>RNP/2008/031</t>
  </si>
  <si>
    <t>RNP/2008/030</t>
  </si>
  <si>
    <t>RNP/2008/029</t>
  </si>
  <si>
    <t>RNP/2008/028</t>
  </si>
  <si>
    <t>RNP/2008/027</t>
  </si>
  <si>
    <t>RNP/2008/026</t>
  </si>
  <si>
    <t>RNP/2008/025</t>
  </si>
  <si>
    <t>RNP/2008/024</t>
  </si>
  <si>
    <t>RNP/2008/023</t>
  </si>
  <si>
    <t>RNP/2008/022</t>
  </si>
  <si>
    <t>RNP/2008/021</t>
  </si>
  <si>
    <t>RNP/2008/020</t>
  </si>
  <si>
    <t>RNP/2008/019</t>
  </si>
  <si>
    <t>RNP/2008/018</t>
  </si>
  <si>
    <t>RNP/2008/017</t>
  </si>
  <si>
    <t>RNP/2008/016</t>
  </si>
  <si>
    <t>RNP/2008/015</t>
  </si>
  <si>
    <t>RNP/2008/014</t>
  </si>
  <si>
    <t>RNP/2008/013</t>
  </si>
  <si>
    <t>RNP/2008/012</t>
  </si>
  <si>
    <t>RNP/2008/011</t>
  </si>
  <si>
    <t>RNP/2008/010</t>
  </si>
  <si>
    <t>RNP/2008/009</t>
  </si>
  <si>
    <t>RNP/2008/008</t>
  </si>
  <si>
    <t>RNP/2008/005</t>
  </si>
  <si>
    <t>RNP/2008/004</t>
  </si>
  <si>
    <t>RNP/2008/003</t>
  </si>
  <si>
    <t>RNP/2008/002</t>
  </si>
  <si>
    <t>RNP/2008/001</t>
  </si>
  <si>
    <t>RNP/2008/042</t>
  </si>
  <si>
    <t>RNP/2008/039</t>
  </si>
  <si>
    <t>RNP/2008/040</t>
  </si>
  <si>
    <t>RNP/2008/041</t>
  </si>
  <si>
    <t>RNP/2008/038</t>
  </si>
  <si>
    <t>RNP/2008/037</t>
  </si>
  <si>
    <t>RNP/2008/036</t>
  </si>
  <si>
    <t>RNP/2009/034</t>
  </si>
  <si>
    <t>RNP/2009/033</t>
  </si>
  <si>
    <t>RNP/2009/032</t>
  </si>
  <si>
    <t>RNP/2009/031</t>
  </si>
  <si>
    <t>RNP/2009/030</t>
  </si>
  <si>
    <t>RNP/2009/029</t>
  </si>
  <si>
    <t>RNP/2009/028</t>
  </si>
  <si>
    <t>RNP/2009/027</t>
  </si>
  <si>
    <t>RNP/2009/026</t>
  </si>
  <si>
    <t>RNP/2009/025</t>
  </si>
  <si>
    <t>RNP/2009/024</t>
  </si>
  <si>
    <t>RNP/2009/023</t>
  </si>
  <si>
    <t>RNP/2009/022</t>
  </si>
  <si>
    <t>RNP/2009/021</t>
  </si>
  <si>
    <t>RNP/2009/020</t>
  </si>
  <si>
    <t>RNP/2009/019</t>
  </si>
  <si>
    <t>RNP/2009/018</t>
  </si>
  <si>
    <t>RNP/2009/017</t>
  </si>
  <si>
    <t>RNP/2009/016</t>
  </si>
  <si>
    <t>RNP/2009/015</t>
  </si>
  <si>
    <t>RNP/2009/014</t>
  </si>
  <si>
    <t>RNP/2009/013</t>
  </si>
  <si>
    <t>RNP/2009/012</t>
  </si>
  <si>
    <t>RNP/2009/011</t>
  </si>
  <si>
    <t>RNP/2009/010</t>
  </si>
  <si>
    <t>RNP/2009/009</t>
  </si>
  <si>
    <t>RNP/2009/008</t>
  </si>
  <si>
    <t>RNP/2009/007</t>
  </si>
  <si>
    <t>RNP/2009/006</t>
  </si>
  <si>
    <t>RNP/2009/005</t>
  </si>
  <si>
    <t>RNP/2009/004</t>
  </si>
  <si>
    <t>RNP/2009/003</t>
  </si>
  <si>
    <t>RNP/2009/002</t>
  </si>
  <si>
    <t>RNP/2009/001</t>
  </si>
  <si>
    <t>RNP/2009/035</t>
  </si>
  <si>
    <t>DEB/2007/043</t>
  </si>
  <si>
    <t>DEB/2007/044</t>
  </si>
  <si>
    <t>DEB/2007/030</t>
  </si>
  <si>
    <t>DEB/2007/027</t>
  </si>
  <si>
    <t>DEB/2007/024</t>
  </si>
  <si>
    <t>DEB/2007/019</t>
  </si>
  <si>
    <t>DEB/2007/020</t>
  </si>
  <si>
    <t>DEB/2007/009</t>
  </si>
  <si>
    <t>DEB/2008/021</t>
  </si>
  <si>
    <t>DEB/2008/004</t>
  </si>
  <si>
    <t>DEB/2008/003</t>
  </si>
  <si>
    <t>DEB/2012/023</t>
  </si>
  <si>
    <t>DEB/2012/021</t>
  </si>
  <si>
    <t>DEB/2012/001</t>
  </si>
  <si>
    <t>DEB/2012/039</t>
  </si>
  <si>
    <t>DEB/2012/038</t>
  </si>
  <si>
    <t>DEB/2012/037</t>
  </si>
  <si>
    <t>DEB/2012/036</t>
  </si>
  <si>
    <t>DEB/2012/035</t>
  </si>
  <si>
    <t>DEB/2012/034</t>
  </si>
  <si>
    <t>DEB/2012/033</t>
  </si>
  <si>
    <t>DEB/2012/032</t>
  </si>
  <si>
    <t>DEB/2012/031</t>
  </si>
  <si>
    <t>DEB/2012/030</t>
  </si>
  <si>
    <t>DEB/2012/029</t>
  </si>
  <si>
    <t>DEB/2012/028</t>
  </si>
  <si>
    <t>DEB/2012/027</t>
  </si>
  <si>
    <t>DEB/2012/026</t>
  </si>
  <si>
    <t>DEB/2012/025</t>
  </si>
  <si>
    <t>DEB/2012/024</t>
  </si>
  <si>
    <t>DEB/2012/022</t>
  </si>
  <si>
    <t>DEB/2012/020</t>
  </si>
  <si>
    <t>DEB/2012/019</t>
  </si>
  <si>
    <t>DEB/2012/018</t>
  </si>
  <si>
    <t>DEB/2012/017</t>
  </si>
  <si>
    <t>DEB/2012/016</t>
  </si>
  <si>
    <t>DEB/2012/015</t>
  </si>
  <si>
    <t>DEB/2012/013</t>
  </si>
  <si>
    <t>DEB/2012/012</t>
  </si>
  <si>
    <t>DEB/2012/011</t>
  </si>
  <si>
    <t>DEB/2012/010</t>
  </si>
  <si>
    <t>DEB/2012/009</t>
  </si>
  <si>
    <t>DEB/2012/008</t>
  </si>
  <si>
    <t>DEB/2012/007</t>
  </si>
  <si>
    <t>DEB/2012/006</t>
  </si>
  <si>
    <t>DEB/2012/005</t>
  </si>
  <si>
    <t>DEB/2012/004</t>
  </si>
  <si>
    <t>DEB/2012/003</t>
  </si>
  <si>
    <t>DEB/2012/002</t>
  </si>
  <si>
    <t>DEB/2011/015</t>
  </si>
  <si>
    <t>DEB/2011/014</t>
  </si>
  <si>
    <t>DEB/2011/013</t>
  </si>
  <si>
    <t>DCA/2011/001</t>
  </si>
  <si>
    <t>DEB/2011/012</t>
  </si>
  <si>
    <t>DEB/2011/011</t>
  </si>
  <si>
    <t>DEB/2011/010</t>
  </si>
  <si>
    <t>DEB/2011/009</t>
  </si>
  <si>
    <t>DEB/2011/008</t>
  </si>
  <si>
    <t>DEB/2011/007</t>
  </si>
  <si>
    <t>DEB/2011/006</t>
  </si>
  <si>
    <t>DEB/2011/005</t>
  </si>
  <si>
    <t>DEB/2011/004</t>
  </si>
  <si>
    <t>DEB/2011/003</t>
  </si>
  <si>
    <t>DEB/2011/002</t>
  </si>
  <si>
    <t>DEB/2011/001</t>
  </si>
  <si>
    <t>DEB/2010/035</t>
  </si>
  <si>
    <t>DEB/2010/034</t>
  </si>
  <si>
    <t>DEB/2010/033</t>
  </si>
  <si>
    <t>DEB/2010/032</t>
  </si>
  <si>
    <t>DEB/2010/031</t>
  </si>
  <si>
    <t>DEB/2010/030</t>
  </si>
  <si>
    <t>DEB/2010/029</t>
  </si>
  <si>
    <t>DEB/2010/028</t>
  </si>
  <si>
    <t>DEB/2010/027</t>
  </si>
  <si>
    <t>DEB/2010/026</t>
  </si>
  <si>
    <t>DEB/2010/025</t>
  </si>
  <si>
    <t>DEB/2010/024</t>
  </si>
  <si>
    <t>DEB/2010/023</t>
  </si>
  <si>
    <t>DEB/2010/022</t>
  </si>
  <si>
    <t>DEB/2010/021</t>
  </si>
  <si>
    <t>DEB/2010/020</t>
  </si>
  <si>
    <t>DEB/2010/019</t>
  </si>
  <si>
    <t>DEB/2010/018</t>
  </si>
  <si>
    <t>DEB/2010/017</t>
  </si>
  <si>
    <t>DEB/2010/016</t>
  </si>
  <si>
    <t>DEB/2010/015</t>
  </si>
  <si>
    <t>DEB/2010/014</t>
  </si>
  <si>
    <t>DEB/2010/013</t>
  </si>
  <si>
    <t>DEB/2010/012</t>
  </si>
  <si>
    <t>DEB/2010/011</t>
  </si>
  <si>
    <t>DEB/2010/010</t>
  </si>
  <si>
    <t>DEB/2010/009</t>
  </si>
  <si>
    <t>DEB/2010/008</t>
  </si>
  <si>
    <t>DEB/2010/007</t>
  </si>
  <si>
    <t>DEB/2010/006</t>
  </si>
  <si>
    <t>DEB/2010/005</t>
  </si>
  <si>
    <t>DEB/2010/004</t>
  </si>
  <si>
    <t>DEB/2010/003</t>
  </si>
  <si>
    <t>DEB/2010/002</t>
  </si>
  <si>
    <t>DEB/2010/001</t>
  </si>
  <si>
    <t>DEB/2009/032</t>
  </si>
  <si>
    <t>DEB/2009/031</t>
  </si>
  <si>
    <t>DEB/2009/030</t>
  </si>
  <si>
    <t>DEB/2009/029</t>
  </si>
  <si>
    <t>DEB/2009/028</t>
  </si>
  <si>
    <t>DEB/2009/027</t>
  </si>
  <si>
    <t>DEB/2009/026</t>
  </si>
  <si>
    <t>DEB/2009/025</t>
  </si>
  <si>
    <t>DEB/2009/024</t>
  </si>
  <si>
    <t>DEB/2009/023</t>
  </si>
  <si>
    <t>DEB/2009/022</t>
  </si>
  <si>
    <t>DEB/2009/021</t>
  </si>
  <si>
    <t>DEB/2009/020</t>
  </si>
  <si>
    <t>DEB/2009/019</t>
  </si>
  <si>
    <t>DEB/2009/018</t>
  </si>
  <si>
    <t>DEB/2009/017</t>
  </si>
  <si>
    <t>DEB/2009/016</t>
  </si>
  <si>
    <t>DEB/2009/015</t>
  </si>
  <si>
    <t>DEB/2009/014</t>
  </si>
  <si>
    <t>DEB/2009/013</t>
  </si>
  <si>
    <t>DEB/2009/011</t>
  </si>
  <si>
    <t>DEB/2009/012</t>
  </si>
  <si>
    <t>DEB/2009/010</t>
  </si>
  <si>
    <t>DEB/2009/009</t>
  </si>
  <si>
    <t>DEB/2009/008</t>
  </si>
  <si>
    <t>DEB/2009/007</t>
  </si>
  <si>
    <t>DEB/2009/006</t>
  </si>
  <si>
    <t>DEB/2009/005</t>
  </si>
  <si>
    <t>DEB/2009/004</t>
  </si>
  <si>
    <t>DEB/2009/003</t>
  </si>
  <si>
    <t>DEB/2009/002</t>
  </si>
  <si>
    <t>DEB/2009/001</t>
  </si>
  <si>
    <t>DEB/2008/030</t>
  </si>
  <si>
    <t>DEB/2008/029</t>
  </si>
  <si>
    <t>DEB/2008/028</t>
  </si>
  <si>
    <t>DEB/2008/027</t>
  </si>
  <si>
    <t>DCA/2008/001</t>
  </si>
  <si>
    <t>DCA/2008/002</t>
  </si>
  <si>
    <t>DEB/2008/026</t>
  </si>
  <si>
    <t>DEB/2008/025</t>
  </si>
  <si>
    <t>DEB/2008/024</t>
  </si>
  <si>
    <t>DEB/2008/023</t>
  </si>
  <si>
    <t>DEB/2008/022</t>
  </si>
  <si>
    <t>DEB/2008/020</t>
  </si>
  <si>
    <t>DEB/2008/019</t>
  </si>
  <si>
    <t>DEB/2008/018</t>
  </si>
  <si>
    <t>DEB/2008/017</t>
  </si>
  <si>
    <t>DEB/2008/016</t>
  </si>
  <si>
    <t>DEB/2008/015</t>
  </si>
  <si>
    <t>DEB/2008/014</t>
  </si>
  <si>
    <t>DEB/2008/012</t>
  </si>
  <si>
    <t>DEB/2008/011</t>
  </si>
  <si>
    <t>DEB/2008/010</t>
  </si>
  <si>
    <t>DEB/2008/005</t>
  </si>
  <si>
    <t>DEB/2008/006</t>
  </si>
  <si>
    <t>DEB/2008/007</t>
  </si>
  <si>
    <t>DEB/2008/002</t>
  </si>
  <si>
    <t>DEB/2007/045</t>
  </si>
  <si>
    <t>DEB/2007/040</t>
  </si>
  <si>
    <t>DEB/2007/041</t>
  </si>
  <si>
    <t>DEB/2007/042</t>
  </si>
  <si>
    <t>DEB/2007/037</t>
  </si>
  <si>
    <t>DEB/2007/038</t>
  </si>
  <si>
    <t>DEB/2007/039</t>
  </si>
  <si>
    <t>DEB/2007/035</t>
  </si>
  <si>
    <t>DEB/2007/036</t>
  </si>
  <si>
    <t>DCA/2007/002</t>
  </si>
  <si>
    <t>DEB/2007/028</t>
  </si>
  <si>
    <t>DEB/2007/029</t>
  </si>
  <si>
    <t>DEB/2007/031</t>
  </si>
  <si>
    <t>DEB/2007/032</t>
  </si>
  <si>
    <t>DEB/2007/033</t>
  </si>
  <si>
    <t>DEB/2007/034</t>
  </si>
  <si>
    <t>DEB/2007/025</t>
  </si>
  <si>
    <t>DEB/2007/026</t>
  </si>
  <si>
    <t>DEB/2007/021</t>
  </si>
  <si>
    <t>DEB/2007/022</t>
  </si>
  <si>
    <t>DEB/2007/023</t>
  </si>
  <si>
    <t>DEB/2007/018</t>
  </si>
  <si>
    <t>DEB/2007/017</t>
  </si>
  <si>
    <t>DEB/2007/016</t>
  </si>
  <si>
    <t>DEB/2007/015</t>
  </si>
  <si>
    <t>DEB/2007/014</t>
  </si>
  <si>
    <t>DEB/2007/013</t>
  </si>
  <si>
    <t>DEB/2007/010</t>
  </si>
  <si>
    <t>DEB/2007/011</t>
  </si>
  <si>
    <t>DEB/2007/012</t>
  </si>
  <si>
    <t>DEB/2007/006</t>
  </si>
  <si>
    <t>DEB/2007/007</t>
  </si>
  <si>
    <t>DEB/2007/008</t>
  </si>
  <si>
    <t>DEB/2007/005</t>
  </si>
  <si>
    <t>DEB/2007/003</t>
  </si>
  <si>
    <t>DEB/2007/004</t>
  </si>
  <si>
    <t>DEB/2007/002</t>
  </si>
  <si>
    <t>DCA/2007/001</t>
  </si>
  <si>
    <t>DEB/2007/001</t>
  </si>
  <si>
    <t>DEB/2015/005</t>
  </si>
  <si>
    <t>TÓPICO LOCAÇÕES DE GALPÕES E EQUIPAMENTOS PARA INDÚSTRIA</t>
  </si>
  <si>
    <t>COMPANHIA ENERGÉTICA SINOP</t>
  </si>
  <si>
    <t>MARLIN NAVEGAÇÃO</t>
  </si>
  <si>
    <t>SIPCAM NICHINO BRASIL</t>
  </si>
  <si>
    <t>ECORODOVIAS INFRAESTRUTURA E LOGÍSTICA</t>
  </si>
  <si>
    <t>RUMO LOGÍSTICA OPERADORA MULTIMODAL</t>
  </si>
  <si>
    <t>BARCAS SA TRANSPORTE MARÍTIMOS</t>
  </si>
  <si>
    <t>OCTANTE SECURITIZADORA</t>
  </si>
  <si>
    <t>VENDA DE VEÍCULOS FIDC</t>
  </si>
  <si>
    <t>RFD/2015/002</t>
  </si>
  <si>
    <t>RFD/2015/003</t>
  </si>
  <si>
    <t>ITAREMA GERAÇÃO DE ENERGIA</t>
  </si>
  <si>
    <t>YOU INC INCORPORADORA E PARTICIPAÇÕES</t>
  </si>
  <si>
    <t>EMPRESA CONCESSIONÁRIA DE RODOVIAS DO NORTE</t>
  </si>
  <si>
    <t>ECOSTEEL GESTÃO DE EFLUENTES INDUSTRIAIS</t>
  </si>
  <si>
    <t>RAZUYA EMPREENDIMENTOS E PARTICIPAÇÕES</t>
  </si>
  <si>
    <t>JUMIL - JUSTINO DE MORAIS, IRMÃOS</t>
  </si>
  <si>
    <t>GEMLIK RJ PARTICIPAÇÕES</t>
  </si>
  <si>
    <t xml:space="preserve">NC ENERGIA </t>
  </si>
  <si>
    <t>RFD/2015/004</t>
  </si>
  <si>
    <t>FIDC RCI BRASIL I FINANCIAMENTO DE VEÍCULOS</t>
  </si>
  <si>
    <t>COMÉRCIO DE PNEUS VALETÃO</t>
  </si>
  <si>
    <t>ENOVA FOODS</t>
  </si>
  <si>
    <t>LOG &amp; PRINT DADOS VARIÁVEIS</t>
  </si>
  <si>
    <t xml:space="preserve">CS BIOENERGIA </t>
  </si>
  <si>
    <t>SEC/2015/004</t>
  </si>
  <si>
    <t>FPC PAR CORRETORA DE SEGUROS</t>
  </si>
  <si>
    <t>RENOVA COMPANHIA SECURITIZADORA DE CRÉDITOS FINANCEIROS</t>
  </si>
  <si>
    <t>CAMPO DOS VENTOS V ENERGIAS RENOVÁVEIS</t>
  </si>
  <si>
    <t>LOGÍSTICA AMBIENTAL DE SÃO PAULO</t>
  </si>
  <si>
    <t>ODEBRECHT AMBIENTAL - SUMARÉ</t>
  </si>
  <si>
    <t>VITAL ENGENHARIA AMBIENTAL</t>
  </si>
  <si>
    <t>BSI CAPITAL SECURITIZADORA</t>
  </si>
  <si>
    <t>FIDC AGN FORNECEDORES PETROBRAS</t>
  </si>
  <si>
    <t>ROYAL BANK FIDC</t>
  </si>
  <si>
    <t>FIDC CADEIAS PRODUTIVAS DE MINAS GERAIS</t>
  </si>
  <si>
    <t>CAPITAL ATIVO FIDC</t>
  </si>
  <si>
    <t>EGM FIDC MULTISSETORIAL</t>
  </si>
  <si>
    <t>FIDC EMPIRICA GOAL ONE</t>
  </si>
  <si>
    <t>FIDC IMOBILIÁRIOS EMPIRICA DOMUS PLATINUM</t>
  </si>
  <si>
    <t>FIDC NÃO PADRONIZADOS FDS PROSPERO SERVIÇOS</t>
  </si>
  <si>
    <t>PROYEK FIDC NP</t>
  </si>
  <si>
    <t>FORNAX I FIDC NP</t>
  </si>
  <si>
    <t xml:space="preserve">BB RECUPERAÇÃO DE CRÉDITO </t>
  </si>
  <si>
    <t>DEB/2015/006</t>
  </si>
  <si>
    <t>SER EDUCACIONAL</t>
  </si>
  <si>
    <t>EÓLICA SERRA DAS VACAS III</t>
  </si>
  <si>
    <t>EÓLICA SERRA DAS VACAS I</t>
  </si>
  <si>
    <t>LC-EH PARTICIPAÇÕES E EMPREENDIMENTOS</t>
  </si>
  <si>
    <t>SPE TURBINA 16 ENERGIA</t>
  </si>
  <si>
    <t>SANTA ÚRSULA ENERGIAS RENOVÁVEIS</t>
  </si>
  <si>
    <t>CEB DISTRIBUIÇÃO</t>
  </si>
  <si>
    <t>COLUMBIA DO NORDESTE</t>
  </si>
  <si>
    <t xml:space="preserve">GERADORA EÓLICA BONS VENTOS DA SERRA I </t>
  </si>
  <si>
    <t>EÓLICA SERRA DAS VACAS IV</t>
  </si>
  <si>
    <t>EÓLICA SERRA DAS VACAS II</t>
  </si>
  <si>
    <t>VLI  MULTIMODAL</t>
  </si>
  <si>
    <t>PDG REALTY SA EMPREENDIMENTOS E PARTICIPAÇÕES</t>
  </si>
  <si>
    <t>NEOENERGIA</t>
  </si>
  <si>
    <t>VENTOS DE SANTA JOANA VII ENERGIAS RENOVÁVEIS</t>
  </si>
  <si>
    <t>VENTOS DE SANTA JOANA V ENERGIAS RENOVÁVEIS</t>
  </si>
  <si>
    <t>VENTOS DE SANTA JOANA IV ENERGIAS RENOVÁVEIS</t>
  </si>
  <si>
    <t>VENTOS DE SANTA JOANA III ENERGIAS RENOVÁVEIS</t>
  </si>
  <si>
    <t>VENTOS DE SANTA JOANA I ENERGIAS RENOVÁVEIS</t>
  </si>
  <si>
    <t>VENTOS DE SANTO AGUSTO IV ENERGIAS RENOVÁVEIS</t>
  </si>
  <si>
    <t>CELG DISTRIBUIÇÃO FIDC</t>
  </si>
  <si>
    <t>REM/2015/001</t>
  </si>
  <si>
    <t>DEB/2015/007</t>
  </si>
  <si>
    <t>DEB/2015/008</t>
  </si>
  <si>
    <t>FORTUNA COMÉRCIO</t>
  </si>
  <si>
    <t>COMPANHIA NACIONAL DE ÁLCOOL</t>
  </si>
  <si>
    <t>TRX HOLDING INVESTIMENTOS E PARTICIPAÇÕES</t>
  </si>
  <si>
    <t>PETROBRÁS DISTRIBUIDORA</t>
  </si>
  <si>
    <t>PARQUE EÓLICO ASSURUÁ VII</t>
  </si>
  <si>
    <t>PARQUE EÓLICO ASSURUÁ V</t>
  </si>
  <si>
    <t>PARQUE EÓLICO ASSURUÁ II</t>
  </si>
  <si>
    <t>ENEL GREEN POWER MANIÇOBA EÓLICA</t>
  </si>
  <si>
    <t>ENEL GREEN POWER DAMASCENA EÓLICA</t>
  </si>
  <si>
    <t>ELETROSUL CENTRAIS ELETRICAS</t>
  </si>
  <si>
    <t>FORTE SECURITIZADORA</t>
  </si>
  <si>
    <t>FIDC C4C</t>
  </si>
  <si>
    <t>GAVEA SUL FIDC MULTISSETORIAL LP</t>
  </si>
  <si>
    <t>FIDC NP MULTISSETORIAL R&amp;G LP </t>
  </si>
  <si>
    <t>GENERAL SHOPPING BRASIL</t>
  </si>
  <si>
    <t>DEB/2015/009</t>
  </si>
  <si>
    <t>DEB/2015/010</t>
  </si>
  <si>
    <t>DEB/2015/011</t>
  </si>
  <si>
    <t>BRAINFARMA INDÚSTRIA QUÍMICA E FARMACÊUTICA</t>
  </si>
  <si>
    <t>AGROVIA DO NORDESTE</t>
  </si>
  <si>
    <t>NAMPONT HOLDINGS</t>
  </si>
  <si>
    <t>REC BETIM</t>
  </si>
  <si>
    <t>JSL LOCAÇÕES</t>
  </si>
  <si>
    <t>ULTRAFERTIL</t>
  </si>
  <si>
    <t>CRI/2015/015</t>
  </si>
  <si>
    <t>GJ GAINSA FIDC NP</t>
  </si>
  <si>
    <t>FIDC MULTISSETORIAL SILVERADO MAXIMUM II</t>
  </si>
  <si>
    <t>VALOREM FIDC MULTISSETORIAL</t>
  </si>
  <si>
    <t>LOTUS PERFORMANCE FIDC MULTISSETORIAL</t>
  </si>
  <si>
    <t>FIDC MULTISSETORIAL SILVERADO MAXIMUM</t>
  </si>
  <si>
    <t xml:space="preserve">FIDC MULTISSETEORIAL EMPRESARIAL LP </t>
  </si>
  <si>
    <t>FIDC EMPIRICA HOME EQUITY</t>
  </si>
  <si>
    <t>OPUS VINTAGE I FIDC NP</t>
  </si>
  <si>
    <t>FIDC MULTISEGMENTOS NPL IPANEMA IV - NP</t>
  </si>
  <si>
    <t>FIDC MULTISEGMENTOS NPL IPANEMA III - NP</t>
  </si>
  <si>
    <t>FIDC - NP HUNGRIA</t>
  </si>
  <si>
    <t>JGP DISTRESSED FIDC NP</t>
  </si>
  <si>
    <t>CREDENCIAL FIDC</t>
  </si>
  <si>
    <t>ENCALSO PARTICIPAÇÕES EM CONCESSÕES</t>
  </si>
  <si>
    <t>DEB/2015/012</t>
  </si>
  <si>
    <t>NATURAL ONE</t>
  </si>
  <si>
    <t>CCAB AGRO</t>
  </si>
  <si>
    <t>COPEL TELECOMUNICAÇÕES</t>
  </si>
  <si>
    <t>BARÃO DE TEFÉ SPE EMPREENDIMENTOS IMOBILIÁRIOS</t>
  </si>
  <si>
    <t>ITABIRITO NEGÓCIOS IMOBILIÁRIOS</t>
  </si>
  <si>
    <t>RODOVIA DAS CATARATAS - ECOCATARATAS</t>
  </si>
  <si>
    <t>PNEUS VIA NOBRE</t>
  </si>
  <si>
    <t>RFD/2015/007</t>
  </si>
  <si>
    <t>RFD/2015/006</t>
  </si>
  <si>
    <t>RFD/2015/005</t>
  </si>
  <si>
    <t>DRIVER BRASIL THREE BANCO VOLKSWAGEN FIDC FIN DE VEÍCULOS</t>
  </si>
  <si>
    <t>FIDC ANGÁ SABEMI CONSIGNADOS III</t>
  </si>
  <si>
    <t>JPP EMPRESAS FIDC MULTICARTEIRA</t>
  </si>
  <si>
    <t>ADAMI MADEIRAS</t>
  </si>
  <si>
    <t>PORTO DO DELTA ENERGIA</t>
  </si>
  <si>
    <t>TESTA BRANCA I ENERGIA</t>
  </si>
  <si>
    <t>TESTA BRANCA III ENERGIA</t>
  </si>
  <si>
    <t>ÁGUAS DE TIMON SANEAMENTO</t>
  </si>
  <si>
    <t>ÁGUAS DE SÃO FRANCISCO DO SUL SPE</t>
  </si>
  <si>
    <t>RÁDIO E TELEVISÃO BANDEIRANTES</t>
  </si>
  <si>
    <t>ALTAR EMPREENDIMENTOS E PARTICIPAÇÕES</t>
  </si>
  <si>
    <t>PORTOBELLO</t>
  </si>
  <si>
    <t>NOTRE DAME INTERMÉDICA SAÚDE</t>
  </si>
  <si>
    <t>VENTOS DE SÃO TITO</t>
  </si>
  <si>
    <t>CIA DE SANEAMENTO BÁSICO DE SÃO PAULO - SABESP</t>
  </si>
  <si>
    <t>DEB/2015/013</t>
  </si>
  <si>
    <t>DEB/2015/014</t>
  </si>
  <si>
    <t>DEB/2015/015</t>
  </si>
  <si>
    <t>DEB/2015/016</t>
  </si>
  <si>
    <t>DEB/2015/017</t>
  </si>
  <si>
    <t>DEB/2015/018</t>
  </si>
  <si>
    <t>ECORODOVIAS CONCESSÕES E SERVIÇOS</t>
  </si>
  <si>
    <t>MALWEE MALHAS</t>
  </si>
  <si>
    <t>CONDOR SUPER CENTER</t>
  </si>
  <si>
    <t>CS BIOENERGIA</t>
  </si>
  <si>
    <t>USINA AÇUCAREIRA ESTER</t>
  </si>
  <si>
    <t>VENTOS DE SANTA LUIZA ENERGIAS RENOVÁVEIS</t>
  </si>
  <si>
    <t>ACEF</t>
  </si>
  <si>
    <t>RFD/2015/008</t>
  </si>
  <si>
    <t>TRX FIDC CORPORATIVO I</t>
  </si>
  <si>
    <t>FIDC EMPIRICA SOROCRED</t>
  </si>
  <si>
    <t>FIDC BREOF REAL ESTATE CREDIT</t>
  </si>
  <si>
    <t>FIDC MULTI ASSET MULTISSETORIAL</t>
  </si>
  <si>
    <t>Data de Dispensa na CVM</t>
  </si>
  <si>
    <t>Valor Dispensado (R$ milhões)</t>
  </si>
  <si>
    <t>Data de Registro na CVM</t>
  </si>
  <si>
    <t>Valor  (R$ milhões)</t>
  </si>
  <si>
    <t>Valor (R$ milhões)</t>
  </si>
  <si>
    <t xml:space="preserve"> Data de Registro na CVM</t>
  </si>
  <si>
    <r>
      <rPr>
        <b/>
        <sz val="14"/>
        <color indexed="9"/>
        <rFont val="Calibri"/>
        <family val="2"/>
      </rPr>
      <t xml:space="preserve">ANBIMA </t>
    </r>
    <r>
      <rPr>
        <sz val="14"/>
        <color indexed="9"/>
        <rFont val="Calibri"/>
        <family val="2"/>
      </rPr>
      <t>» Mercado de Capitais | Relatórios</t>
    </r>
  </si>
  <si>
    <r>
      <rPr>
        <b/>
        <sz val="14"/>
        <color indexed="9"/>
        <rFont val="Calibri"/>
        <family val="2"/>
      </rPr>
      <t>ANBIMA »</t>
    </r>
    <r>
      <rPr>
        <sz val="14"/>
        <color indexed="9"/>
        <rFont val="Calibri"/>
        <family val="2"/>
      </rPr>
      <t xml:space="preserve"> Mercado de Capitais | Relatórios</t>
    </r>
  </si>
  <si>
    <t>Ano 2016</t>
  </si>
  <si>
    <t>TOTAL - 2016</t>
  </si>
  <si>
    <t xml:space="preserve"> Ano 2016</t>
  </si>
  <si>
    <t>Ações</t>
  </si>
  <si>
    <t>PROPERTY BRASIL</t>
  </si>
  <si>
    <t>COMPANHIA CATARINENSE DE ÁGUAS E SANEAMENTO - CASAN</t>
  </si>
  <si>
    <t>CHAPADA DO PIAUÍ I HOLDING</t>
  </si>
  <si>
    <t>CEMIG TELECOMUNICAÇÕES</t>
  </si>
  <si>
    <t>JC SILOS FUNDO DE INVESTIMENTO EM DIREITOS CREDITÓRIOS NÃO-PADRONIZADO</t>
  </si>
  <si>
    <t>CREDIT BRASIL FUNDO DE INVESTIMENTO EM DIREITOS CREDITÓRIOS MULTISSETORIAL</t>
  </si>
  <si>
    <t>PRUDENT FUNDO DE INVESTIMENTO EM DIREITOS CREDITÓRIOS NÃO-PADRONIZADOS</t>
  </si>
  <si>
    <t>RNX FUNDO DE INVESTIMENTO EM DIREITOS CREDITÓRIOS MULTISSETORIAL LP</t>
  </si>
  <si>
    <t>PROLOJ FUNDO DE INVESTIMENTO EM DIREITOS CREDITÓRIOS</t>
  </si>
  <si>
    <t>JC HONORÁRIOS TDA FUNDO DE INVESTIMENTO EM DIREITOS CREDITÓRIOS NÃO-PADRONIZADOS</t>
  </si>
  <si>
    <t>MARIN FUNDO DE INVESTIMENTO EM DIREITOS CREDITÓRIOS MULTISSETORIAL LP</t>
  </si>
  <si>
    <t>GJ PRECATÓRIOS MUNICIPAIS FIDC - NP</t>
  </si>
  <si>
    <t>PJUS PRECATÓRIOS FUNDO DE INVESTIMENTO EM DIREITOS CREDITÓRIOS NÃO-PADRONIZADOS</t>
  </si>
  <si>
    <t>FIDC DA SANEAMENTO DE GOIÁS - SANEAGO - INFRAESTRUTURA IV</t>
  </si>
  <si>
    <t>VALOR CAPITAL FUNDO DE INVESTIMENTO EM DIREITOS CREDITÓRIOS</t>
  </si>
  <si>
    <t>BCR FUNDO DE INVESTIMENTO EM DIREITOS CREDITÓRIOS MULTISSETORIAL LP</t>
  </si>
  <si>
    <t>TEMPO PARTICIPAÇÕES</t>
  </si>
  <si>
    <t>RFD2007/048 E RFD2007/049</t>
  </si>
  <si>
    <t>CRI/2015/013</t>
  </si>
  <si>
    <t>CRI/2015/014</t>
  </si>
  <si>
    <t>CRI/2015/010</t>
  </si>
  <si>
    <t>RFD/2016/001</t>
  </si>
  <si>
    <t xml:space="preserve"> MULTI RECEBÍVEIS II FUNDO DE INVESTIMENTO EM DIREITOS CREDITÓRIOS</t>
  </si>
  <si>
    <t>NOVA VENTOS DE TIANGUÁ NORTE ENERGIAS RENOVAVEIS</t>
  </si>
  <si>
    <t>NOVA VENTO FORMOSO ENERGIAS RENOVÁVEIS</t>
  </si>
  <si>
    <t>NOVA VENTOS DO MORRO DO CHAPÉU ENERGIAS RENOVÁVEIS</t>
  </si>
  <si>
    <t>NOVA VENTOS DO PARAZINHO ENERGIAS RENOVÁVEIS</t>
  </si>
  <si>
    <t>NOVA VENTOS DE TIANGUÁ ENERGIAS RENOVÁVEIS</t>
  </si>
  <si>
    <t>OSX CONSTRUÇÃO NAVAL</t>
  </si>
  <si>
    <t>UTC ENGENHARIA</t>
  </si>
  <si>
    <t>ALIANÇA GERAÇÃO DE ENERGIA</t>
  </si>
  <si>
    <t>INVESTCON FUNDO DE INVESTIMENTO EM DIREITOS CREDITORIOS</t>
  </si>
  <si>
    <t>JC PLÁSTICOS FUNDO DE INVESTIMENTO EM DIREITOS CREDITORIOS NAO-PADRONIZADOS</t>
  </si>
  <si>
    <t>LIBRA II NP FUNDO DE INVESTIMENTO EM DIREITOS CREDITÓRIOS NÃO PADRONIZADOS MULTISSETORIAL</t>
  </si>
  <si>
    <t>LOTUS PERFORMANCE FIDC MULTISSETORIAL LP</t>
  </si>
  <si>
    <t>MEINBERG FIDC MULTISSETORIAL</t>
  </si>
  <si>
    <t>FUNDO DE INVESTIMENTO EM DIREITOS CREDITORIOS MULTISETORIAL EMPRESARIAL LP</t>
  </si>
  <si>
    <t>CREDIT BRASIL FIDC MULTISSETORIAL</t>
  </si>
  <si>
    <t>BANCO MERCANTIL DE INVESTIMENTOS</t>
  </si>
  <si>
    <t>CELESC GERAÇÃO</t>
  </si>
  <si>
    <t>SPE BOA VISTA 2 ENERGIA</t>
  </si>
  <si>
    <t>PEDRA CHEIROSA I ENERGIA</t>
  </si>
  <si>
    <t>PEDRA CHEIROSA II ENERGIA</t>
  </si>
  <si>
    <t>RENAULT</t>
  </si>
  <si>
    <t>VOLTALIA SÃO MIGUEL DO GOSTOSO PARTICIPAÇÕES</t>
  </si>
  <si>
    <t>PDL 1.0 COMPANHIA DE SECURITIZAÇÃO DE CRÉDITOS</t>
  </si>
  <si>
    <t>HILL VALLEY PARTICIPAÇÕES</t>
  </si>
  <si>
    <t>EMPRESA BRASILEIRA DE AGREGADOS MINERAIS</t>
  </si>
  <si>
    <t>DEB/2016/001</t>
  </si>
  <si>
    <t>ELETROSUL CENTRAIS ELÉTRICAS</t>
  </si>
  <si>
    <t>PRIME INCORPORAÇÕES E CONSTRUÇÕES</t>
  </si>
  <si>
    <t>DS2 ENGENHARIA E COMÉRCIO</t>
  </si>
  <si>
    <t>TRANSMISSORA JOSÉ MARIA DE MACEDO DE ELETRICIDADE</t>
  </si>
  <si>
    <t>GS INIMA BRASIL</t>
  </si>
  <si>
    <t>CRI/2015/019</t>
  </si>
  <si>
    <t>CRI/2015/020</t>
  </si>
  <si>
    <t>CRI/2015/021</t>
  </si>
  <si>
    <t>CRI/2015/022</t>
  </si>
  <si>
    <t>CRI/2015/006</t>
  </si>
  <si>
    <t>CRI/2015/007</t>
  </si>
  <si>
    <t xml:space="preserve"> BRAZILIAN SECURITIES CIA SECURITIZAÇÃO</t>
  </si>
  <si>
    <t>RFD/2016/002</t>
  </si>
  <si>
    <t>RFD/2016/003</t>
  </si>
  <si>
    <t>RFD/2016/004</t>
  </si>
  <si>
    <t>SUL BRASIL FIDC ABERTO MULTISSETORIAL</t>
  </si>
  <si>
    <t>PRK FUNDO DE INVESTIMENTO EM DIREITOS CREDITÓRIOS MULTISSETORIAL LP</t>
  </si>
  <si>
    <t>DUAS RODAS FIDC AUTOMOTIVO LP</t>
  </si>
  <si>
    <t>FIDC POLO RECUPERAÇÃO DE CRÉDITO</t>
  </si>
  <si>
    <t>BLC FIC FIDC</t>
  </si>
  <si>
    <t>FIDC ANGÁ SABEMI CONSIGNADOS IV</t>
  </si>
  <si>
    <t>FIDC CADEIAS PRODUTIVAS BUNGE BRASIL</t>
  </si>
  <si>
    <t>GLOBAL RETAIL FIDC MULTISSETORIAL</t>
  </si>
  <si>
    <t>OPPORTUNITY FIDC IMOBILIARIOS</t>
  </si>
  <si>
    <t>RNP/2012/002</t>
  </si>
  <si>
    <t>RNP/2012/001</t>
  </si>
  <si>
    <t>FRAS-LE</t>
  </si>
  <si>
    <t>USINA DE ENERGIA EÓLICA VILA PARÁ III</t>
  </si>
  <si>
    <t>USINA DE ENERGIA EÓLICA VILA PARÁ II</t>
  </si>
  <si>
    <t>USINA DE ENERGIA EÓLICA VILA PARÁ I</t>
  </si>
  <si>
    <t>USINA DE ENERGIA EÓLICA VILA AMAZONAS V</t>
  </si>
  <si>
    <t>ALGAR CONSULTORIA</t>
  </si>
  <si>
    <t>VIAQUATRO - CONCESSIONÁRIA DA LINHA 4 DO METRÔ DE SÃO PAULO</t>
  </si>
  <si>
    <t>RFD/2016/005</t>
  </si>
  <si>
    <t>FIDC ANGÁ SABEMI CONSIGNADOS V</t>
  </si>
  <si>
    <t>SC SKY FIDC</t>
  </si>
  <si>
    <t>SETAH OPERAÇÕES</t>
  </si>
  <si>
    <t>BRA FIDC NP MULTISSETORIAL</t>
  </si>
  <si>
    <t>SCE FIDC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</si>
</sst>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\º"/>
    <numFmt numFmtId="166" formatCode="_([$€-2]* #,##0.00_);_([$€-2]* \(#,##0.00\);_([$€-2]* &quot;-&quot;??_)"/>
    <numFmt numFmtId="167" formatCode="_(* #,##0_);_(* \(#,##0\);_(* &quot;-&quot;??_);_(@_)"/>
    <numFmt numFmtId="168" formatCode="0.000000"/>
    <numFmt numFmtId="169" formatCode="0.000000000"/>
    <numFmt numFmtId="170" formatCode="_(&quot;R$ &quot;* #,##0.00_);_(&quot;R$ &quot;* \(#,##0.00\);_(&quot;R$ &quot;* &quot;-&quot;??_);_(@_)"/>
  </numFmts>
  <fonts count="95">
    <font>
      <sz val="10"/>
      <name val="Arial"/>
      <family val="0"/>
    </font>
    <font>
      <sz val="11"/>
      <color indexed="63"/>
      <name val="Calibri"/>
      <family val="2"/>
    </font>
    <font>
      <sz val="10"/>
      <color indexed="8"/>
      <name val="MS Sans Serif"/>
      <family val="2"/>
    </font>
    <font>
      <sz val="10"/>
      <color indexed="23"/>
      <name val="Arial"/>
      <family val="2"/>
    </font>
    <font>
      <sz val="10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6"/>
      <color indexed="63"/>
      <name val="Arial"/>
      <family val="2"/>
    </font>
    <font>
      <b/>
      <sz val="12"/>
      <color indexed="63"/>
      <name val="Verdana"/>
      <family val="2"/>
    </font>
    <font>
      <sz val="11"/>
      <color indexed="8"/>
      <name val="Calibri"/>
      <family val="2"/>
    </font>
    <font>
      <sz val="14"/>
      <color indexed="9"/>
      <name val="Calibri"/>
      <family val="2"/>
    </font>
    <font>
      <b/>
      <sz val="14"/>
      <color indexed="9"/>
      <name val="Calibri"/>
      <family val="2"/>
    </font>
    <font>
      <b/>
      <sz val="18"/>
      <color indexed="23"/>
      <name val="Arial"/>
      <family val="2"/>
    </font>
    <font>
      <b/>
      <sz val="10"/>
      <color indexed="63"/>
      <name val="Arial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b/>
      <sz val="14"/>
      <color indexed="30"/>
      <name val="Arial"/>
      <family val="2"/>
    </font>
    <font>
      <sz val="14"/>
      <color indexed="30"/>
      <name val="Verdana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0"/>
      <color indexed="23"/>
      <name val="Arial"/>
      <family val="2"/>
    </font>
    <font>
      <b/>
      <sz val="10"/>
      <name val="Arial"/>
      <family val="2"/>
    </font>
    <font>
      <sz val="12"/>
      <color indexed="9"/>
      <name val="Arial"/>
      <family val="2"/>
    </font>
    <font>
      <sz val="14"/>
      <color indexed="30"/>
      <name val="Arial"/>
      <family val="2"/>
    </font>
    <font>
      <b/>
      <sz val="12"/>
      <name val="Arial"/>
      <family val="2"/>
    </font>
    <font>
      <b/>
      <sz val="12"/>
      <color indexed="63"/>
      <name val="Arial"/>
      <family val="2"/>
    </font>
    <font>
      <b/>
      <sz val="18"/>
      <color indexed="23"/>
      <name val="Verdana"/>
      <family val="2"/>
    </font>
    <font>
      <sz val="7"/>
      <color indexed="23"/>
      <name val="Arial"/>
      <family val="2"/>
    </font>
    <font>
      <sz val="10"/>
      <color indexed="9"/>
      <name val="Arial"/>
      <family val="2"/>
    </font>
    <font>
      <b/>
      <sz val="16"/>
      <color indexed="23"/>
      <name val="Arial"/>
      <family val="2"/>
    </font>
    <font>
      <sz val="12"/>
      <color indexed="23"/>
      <name val="Arial"/>
      <family val="2"/>
    </font>
    <font>
      <b/>
      <sz val="8"/>
      <color indexed="9"/>
      <name val="Arial"/>
      <family val="2"/>
    </font>
    <font>
      <sz val="10"/>
      <color indexed="9"/>
      <name val="Verdana"/>
      <family val="2"/>
    </font>
    <font>
      <sz val="18"/>
      <color indexed="23"/>
      <name val="Arial"/>
      <family val="2"/>
    </font>
    <font>
      <sz val="18"/>
      <color indexed="23"/>
      <name val="Verdana"/>
      <family val="2"/>
    </font>
    <font>
      <sz val="8"/>
      <color indexed="23"/>
      <name val="Arial"/>
      <family val="2"/>
    </font>
    <font>
      <b/>
      <sz val="8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6"/>
      <color rgb="FF4F4E4B"/>
      <name val="Arial"/>
      <family val="2"/>
    </font>
    <font>
      <b/>
      <sz val="12"/>
      <color rgb="FF4F4E4B"/>
      <name val="Verdana"/>
      <family val="2"/>
    </font>
    <font>
      <b/>
      <sz val="18"/>
      <color theme="0" tint="-0.4999699890613556"/>
      <name val="Arial"/>
      <family val="2"/>
    </font>
    <font>
      <b/>
      <sz val="10"/>
      <color rgb="FF4F4E4B"/>
      <name val="Arial"/>
      <family val="2"/>
    </font>
    <font>
      <sz val="14"/>
      <color rgb="FF0095D9"/>
      <name val="Verdana"/>
      <family val="2"/>
    </font>
    <font>
      <b/>
      <sz val="10"/>
      <color theme="0"/>
      <name val="Arial"/>
      <family val="2"/>
    </font>
    <font>
      <sz val="10"/>
      <color theme="0" tint="-0.4999699890613556"/>
      <name val="Arial"/>
      <family val="2"/>
    </font>
    <font>
      <sz val="10"/>
      <color rgb="FF4F4E4B"/>
      <name val="Arial"/>
      <family val="2"/>
    </font>
    <font>
      <sz val="12"/>
      <color theme="0"/>
      <name val="Arial"/>
      <family val="2"/>
    </font>
    <font>
      <sz val="14"/>
      <color rgb="FF0095D9"/>
      <name val="Arial"/>
      <family val="2"/>
    </font>
    <font>
      <b/>
      <sz val="10"/>
      <color theme="0" tint="-0.4999699890613556"/>
      <name val="Arial"/>
      <family val="2"/>
    </font>
    <font>
      <b/>
      <sz val="18"/>
      <color theme="0" tint="-0.4999699890613556"/>
      <name val="Verdana"/>
      <family val="2"/>
    </font>
    <font>
      <sz val="7"/>
      <color theme="0" tint="-0.4999699890613556"/>
      <name val="Arial"/>
      <family val="2"/>
    </font>
    <font>
      <sz val="10"/>
      <color theme="0"/>
      <name val="Arial"/>
      <family val="2"/>
    </font>
    <font>
      <b/>
      <sz val="16"/>
      <color theme="0" tint="-0.4999699890613556"/>
      <name val="Arial"/>
      <family val="2"/>
    </font>
    <font>
      <sz val="12"/>
      <color theme="0" tint="-0.4999699890613556"/>
      <name val="Arial"/>
      <family val="2"/>
    </font>
    <font>
      <sz val="10"/>
      <color theme="0"/>
      <name val="Verdana"/>
      <family val="2"/>
    </font>
    <font>
      <b/>
      <sz val="8"/>
      <color theme="0"/>
      <name val="Arial"/>
      <family val="2"/>
    </font>
    <font>
      <sz val="18"/>
      <color theme="0" tint="-0.4999699890613556"/>
      <name val="Arial"/>
      <family val="2"/>
    </font>
    <font>
      <sz val="18"/>
      <color theme="0" tint="-0.4999699890613556"/>
      <name val="Verdana"/>
      <family val="2"/>
    </font>
    <font>
      <sz val="8"/>
      <color theme="0" tint="-0.4999699890613556"/>
      <name val="Arial"/>
      <family val="2"/>
    </font>
    <font>
      <b/>
      <sz val="8"/>
      <color theme="0" tint="-0.4999699890613556"/>
      <name val="Arial"/>
      <family val="2"/>
    </font>
    <font>
      <b/>
      <sz val="14"/>
      <color rgb="FF0095D9"/>
      <name val="Arial"/>
      <family val="2"/>
    </font>
    <font>
      <sz val="14"/>
      <color theme="0"/>
      <name val="Calibri"/>
      <family val="2"/>
    </font>
    <font>
      <b/>
      <sz val="12"/>
      <color theme="0"/>
      <name val="Arial"/>
      <family val="2"/>
    </font>
    <font>
      <b/>
      <sz val="12"/>
      <color rgb="FF4F4E4B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5D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ashed">
        <color indexed="22"/>
      </bottom>
    </border>
    <border>
      <left/>
      <right style="thin">
        <color rgb="FF0095D9"/>
      </right>
      <top/>
      <bottom/>
    </border>
    <border>
      <left/>
      <right/>
      <top/>
      <bottom style="thin">
        <color rgb="FF0095D9"/>
      </bottom>
    </border>
    <border>
      <left/>
      <right style="thin">
        <color rgb="FF0095D9"/>
      </right>
      <top/>
      <bottom style="thin">
        <color rgb="FF0095D9"/>
      </bottom>
    </border>
    <border>
      <left style="thin">
        <color rgb="FF0095D9"/>
      </left>
      <right style="thin">
        <color rgb="FF0095D9"/>
      </right>
      <top style="thin">
        <color rgb="FF0095D9"/>
      </top>
      <bottom style="thin">
        <color rgb="FF0095D9"/>
      </bottom>
    </border>
    <border>
      <left/>
      <right style="thin">
        <color rgb="FF0095D9"/>
      </right>
      <top style="thin">
        <color rgb="FF0095D9"/>
      </top>
      <bottom style="thin">
        <color rgb="FF0095D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95D9"/>
      </bottom>
    </border>
    <border>
      <left style="thin">
        <color rgb="FF0095D9"/>
      </left>
      <right/>
      <top/>
      <bottom/>
    </border>
    <border>
      <left style="thin">
        <color theme="0"/>
      </left>
      <right style="thin">
        <color rgb="FF0095D9"/>
      </right>
      <top style="thin">
        <color theme="0"/>
      </top>
      <bottom style="dashed">
        <color indexed="22"/>
      </bottom>
    </border>
    <border>
      <left style="thin">
        <color rgb="FF0095D9"/>
      </left>
      <right style="thin">
        <color rgb="FF0095D9"/>
      </right>
      <top/>
      <bottom/>
    </border>
    <border>
      <left/>
      <right style="thin">
        <color rgb="FF0095D9"/>
      </right>
      <top style="thin">
        <color rgb="FF0095D9"/>
      </top>
      <bottom/>
    </border>
    <border>
      <left style="thin">
        <color rgb="FF0095D9"/>
      </left>
      <right style="thin">
        <color rgb="FF0095D9"/>
      </right>
      <top style="thin">
        <color rgb="FF0095D9"/>
      </top>
      <bottom/>
    </border>
    <border>
      <left style="thin">
        <color rgb="FF0095D9"/>
      </left>
      <right/>
      <top/>
      <bottom style="thin">
        <color rgb="FF0095D9"/>
      </bottom>
    </border>
    <border>
      <left/>
      <right/>
      <top style="thin">
        <color rgb="FF0095D9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dashed">
        <color indexed="22"/>
      </bottom>
    </border>
    <border>
      <left/>
      <right style="thin">
        <color rgb="FF0095D9"/>
      </right>
      <top style="dashed">
        <color indexed="8"/>
      </top>
      <bottom/>
    </border>
    <border>
      <left style="thin">
        <color rgb="FF0095D9"/>
      </left>
      <right/>
      <top style="thin">
        <color rgb="FF0095D9"/>
      </top>
      <bottom style="thin">
        <color rgb="FF0095D9"/>
      </bottom>
    </border>
    <border>
      <left/>
      <right/>
      <top style="thin">
        <color rgb="FF0095D9"/>
      </top>
      <bottom style="thin">
        <color rgb="FF0095D9"/>
      </bottom>
    </border>
    <border>
      <left/>
      <right style="thin">
        <color theme="0"/>
      </right>
      <top/>
      <bottom style="dashed">
        <color indexed="22"/>
      </bottom>
    </border>
    <border>
      <left style="thin">
        <color theme="0"/>
      </left>
      <right style="thin">
        <color rgb="FF0095D9"/>
      </right>
      <top style="thin">
        <color theme="0"/>
      </top>
      <bottom/>
    </border>
    <border>
      <left style="thin">
        <color rgb="FF0095D9"/>
      </left>
      <right style="thin">
        <color rgb="FF0095D9"/>
      </right>
      <top/>
      <bottom style="thin">
        <color rgb="FF0095D9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/>
      <right style="thin">
        <color rgb="FF0095D9"/>
      </right>
      <top/>
      <bottom style="thin">
        <color theme="0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8" fillId="29" borderId="1" applyNumberFormat="0" applyAlignment="0" applyProtection="0"/>
    <xf numFmtId="166" fontId="0" fillId="0" borderId="0" applyFont="0" applyFill="0" applyBorder="0" applyAlignment="0" applyProtection="0"/>
    <xf numFmtId="0" fontId="5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5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69" fillId="0" borderId="0" xfId="0" applyFont="1" applyBorder="1" applyAlignment="1">
      <alignment horizontal="left" vertical="center"/>
    </xf>
    <xf numFmtId="0" fontId="4" fillId="0" borderId="0" xfId="50" applyFont="1" applyAlignment="1">
      <alignment horizontal="center" vertical="center"/>
      <protection/>
    </xf>
    <xf numFmtId="14" fontId="5" fillId="0" borderId="0" xfId="50" applyNumberFormat="1" applyFont="1" applyFill="1" applyBorder="1" applyAlignment="1">
      <alignment horizontal="left"/>
      <protection/>
    </xf>
    <xf numFmtId="0" fontId="5" fillId="0" borderId="0" xfId="50" applyFont="1">
      <alignment/>
      <protection/>
    </xf>
    <xf numFmtId="3" fontId="6" fillId="0" borderId="0" xfId="50" applyNumberFormat="1" applyFont="1" applyFill="1">
      <alignment/>
      <protection/>
    </xf>
    <xf numFmtId="0" fontId="4" fillId="0" borderId="0" xfId="50" applyFont="1" applyAlignment="1">
      <alignment vertical="center"/>
      <protection/>
    </xf>
    <xf numFmtId="0" fontId="0" fillId="0" borderId="0" xfId="50">
      <alignment/>
      <protection/>
    </xf>
    <xf numFmtId="0" fontId="0" fillId="0" borderId="0" xfId="50" applyAlignment="1">
      <alignment horizontal="center"/>
      <protection/>
    </xf>
    <xf numFmtId="0" fontId="4" fillId="0" borderId="0" xfId="50" applyFont="1" applyBorder="1" applyAlignment="1">
      <alignment horizontal="center" vertical="center"/>
      <protection/>
    </xf>
    <xf numFmtId="4" fontId="0" fillId="0" borderId="0" xfId="50" applyNumberFormat="1" applyAlignment="1">
      <alignment horizontal="center"/>
      <protection/>
    </xf>
    <xf numFmtId="0" fontId="3" fillId="0" borderId="0" xfId="0" applyFont="1" applyFill="1" applyBorder="1" applyAlignment="1">
      <alignment vertical="center"/>
    </xf>
    <xf numFmtId="0" fontId="4" fillId="33" borderId="0" xfId="50" applyFont="1" applyFill="1" applyAlignment="1">
      <alignment vertical="center"/>
      <protection/>
    </xf>
    <xf numFmtId="0" fontId="4" fillId="0" borderId="0" xfId="50" applyFont="1" applyBorder="1" applyAlignment="1">
      <alignment vertical="center"/>
      <protection/>
    </xf>
    <xf numFmtId="0" fontId="4" fillId="33" borderId="0" xfId="50" applyFont="1" applyFill="1" applyBorder="1" applyAlignment="1">
      <alignment vertical="center"/>
      <protection/>
    </xf>
    <xf numFmtId="14" fontId="5" fillId="0" borderId="0" xfId="0" applyNumberFormat="1" applyFont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4" fontId="0" fillId="0" borderId="0" xfId="0" applyNumberFormat="1" applyAlignment="1">
      <alignment/>
    </xf>
    <xf numFmtId="43" fontId="52" fillId="0" borderId="0" xfId="102" applyNumberFormat="1" applyFont="1" applyAlignment="1">
      <alignment/>
    </xf>
    <xf numFmtId="168" fontId="0" fillId="0" borderId="0" xfId="50" applyNumberFormat="1" applyAlignment="1">
      <alignment horizontal="center"/>
      <protection/>
    </xf>
    <xf numFmtId="0" fontId="0" fillId="0" borderId="0" xfId="53">
      <alignment/>
      <protection/>
    </xf>
    <xf numFmtId="0" fontId="4" fillId="33" borderId="0" xfId="53" applyFont="1" applyFill="1" applyBorder="1" applyAlignment="1">
      <alignment vertical="center"/>
      <protection/>
    </xf>
    <xf numFmtId="0" fontId="4" fillId="0" borderId="0" xfId="53" applyFont="1" applyAlignment="1">
      <alignment vertical="center"/>
      <protection/>
    </xf>
    <xf numFmtId="3" fontId="6" fillId="0" borderId="0" xfId="53" applyNumberFormat="1" applyFont="1" applyFill="1">
      <alignment/>
      <protection/>
    </xf>
    <xf numFmtId="0" fontId="5" fillId="0" borderId="0" xfId="53" applyFont="1">
      <alignment/>
      <protection/>
    </xf>
    <xf numFmtId="14" fontId="5" fillId="0" borderId="0" xfId="53" applyNumberFormat="1" applyFont="1" applyFill="1" applyBorder="1" applyAlignment="1">
      <alignment horizontal="left"/>
      <protection/>
    </xf>
    <xf numFmtId="0" fontId="4" fillId="0" borderId="0" xfId="53" applyFont="1" applyAlignment="1">
      <alignment horizontal="center" vertical="center"/>
      <protection/>
    </xf>
    <xf numFmtId="0" fontId="0" fillId="33" borderId="0" xfId="50" applyFill="1">
      <alignment/>
      <protection/>
    </xf>
    <xf numFmtId="0" fontId="70" fillId="33" borderId="0" xfId="50" applyFont="1" applyFill="1" applyBorder="1" applyAlignment="1">
      <alignment horizontal="center" vertical="center"/>
      <protection/>
    </xf>
    <xf numFmtId="0" fontId="70" fillId="33" borderId="0" xfId="50" applyFont="1" applyFill="1" applyBorder="1" applyAlignment="1">
      <alignment horizontal="center" vertical="center"/>
      <protection/>
    </xf>
    <xf numFmtId="0" fontId="71" fillId="0" borderId="0" xfId="0" applyFont="1" applyBorder="1" applyAlignment="1">
      <alignment horizontal="left" vertical="center"/>
    </xf>
    <xf numFmtId="0" fontId="0" fillId="0" borderId="0" xfId="50" applyFont="1" applyAlignment="1">
      <alignment horizontal="center"/>
      <protection/>
    </xf>
    <xf numFmtId="169" fontId="0" fillId="0" borderId="0" xfId="50" applyNumberFormat="1" applyFont="1" applyAlignment="1">
      <alignment horizontal="center"/>
      <protection/>
    </xf>
    <xf numFmtId="0" fontId="72" fillId="33" borderId="0" xfId="50" applyFont="1" applyFill="1" applyBorder="1" applyAlignment="1">
      <alignment horizontal="center" vertical="center"/>
      <protection/>
    </xf>
    <xf numFmtId="0" fontId="0" fillId="0" borderId="0" xfId="50" applyFont="1" applyAlignment="1">
      <alignment horizontal="left"/>
      <protection/>
    </xf>
    <xf numFmtId="14" fontId="0" fillId="0" borderId="0" xfId="50" applyNumberFormat="1" applyFont="1" applyAlignment="1">
      <alignment horizontal="center"/>
      <protection/>
    </xf>
    <xf numFmtId="39" fontId="0" fillId="0" borderId="0" xfId="50" applyNumberFormat="1" applyFont="1" applyAlignment="1">
      <alignment horizontal="center"/>
      <protection/>
    </xf>
    <xf numFmtId="0" fontId="3" fillId="0" borderId="0" xfId="50" applyFont="1" applyBorder="1" applyAlignment="1">
      <alignment horizontal="left" vertical="center"/>
      <protection/>
    </xf>
    <xf numFmtId="0" fontId="73" fillId="33" borderId="0" xfId="50" applyFont="1" applyFill="1" applyAlignment="1">
      <alignment vertical="center"/>
      <protection/>
    </xf>
    <xf numFmtId="164" fontId="74" fillId="34" borderId="10" xfId="102" applyFont="1" applyFill="1" applyBorder="1" applyAlignment="1">
      <alignment horizontal="center" vertical="center" wrapText="1"/>
    </xf>
    <xf numFmtId="165" fontId="75" fillId="0" borderId="0" xfId="64" applyNumberFormat="1" applyFont="1" applyFill="1" applyBorder="1" applyAlignment="1">
      <alignment horizontal="center" vertical="center" wrapText="1"/>
      <protection/>
    </xf>
    <xf numFmtId="14" fontId="75" fillId="0" borderId="0" xfId="64" applyNumberFormat="1" applyFont="1" applyFill="1" applyBorder="1" applyAlignment="1">
      <alignment horizontal="center" vertical="center" wrapText="1"/>
      <protection/>
    </xf>
    <xf numFmtId="4" fontId="75" fillId="35" borderId="11" xfId="64" applyNumberFormat="1" applyFont="1" applyFill="1" applyBorder="1" applyAlignment="1">
      <alignment horizontal="center" vertical="center" wrapText="1"/>
      <protection/>
    </xf>
    <xf numFmtId="164" fontId="74" fillId="34" borderId="12" xfId="102" applyFont="1" applyFill="1" applyBorder="1" applyAlignment="1">
      <alignment horizontal="center" vertical="center" wrapText="1"/>
    </xf>
    <xf numFmtId="164" fontId="74" fillId="34" borderId="13" xfId="102" applyFont="1" applyFill="1" applyBorder="1" applyAlignment="1">
      <alignment horizontal="center" vertical="center" wrapText="1"/>
    </xf>
    <xf numFmtId="0" fontId="14" fillId="36" borderId="14" xfId="0" applyFont="1" applyFill="1" applyBorder="1" applyAlignment="1">
      <alignment horizontal="center" vertical="center"/>
    </xf>
    <xf numFmtId="4" fontId="14" fillId="36" borderId="15" xfId="64" applyNumberFormat="1" applyFont="1" applyFill="1" applyBorder="1" applyAlignment="1">
      <alignment horizontal="center" vertical="center" wrapText="1"/>
      <protection/>
    </xf>
    <xf numFmtId="0" fontId="14" fillId="36" borderId="15" xfId="0" applyFont="1" applyFill="1" applyBorder="1" applyAlignment="1">
      <alignment horizontal="center" vertical="center"/>
    </xf>
    <xf numFmtId="4" fontId="14" fillId="36" borderId="15" xfId="64" applyNumberFormat="1" applyFont="1" applyFill="1" applyBorder="1" applyAlignment="1" quotePrefix="1">
      <alignment horizontal="center" vertical="center" wrapText="1"/>
      <protection/>
    </xf>
    <xf numFmtId="164" fontId="74" fillId="34" borderId="16" xfId="102" applyFont="1" applyFill="1" applyBorder="1" applyAlignment="1">
      <alignment horizontal="center" vertical="center" wrapText="1"/>
    </xf>
    <xf numFmtId="0" fontId="0" fillId="0" borderId="17" xfId="50" applyBorder="1">
      <alignment/>
      <protection/>
    </xf>
    <xf numFmtId="0" fontId="19" fillId="0" borderId="17" xfId="50" applyFont="1" applyBorder="1">
      <alignment/>
      <protection/>
    </xf>
    <xf numFmtId="0" fontId="19" fillId="0" borderId="0" xfId="50" applyFont="1">
      <alignment/>
      <protection/>
    </xf>
    <xf numFmtId="3" fontId="6" fillId="0" borderId="0" xfId="50" applyNumberFormat="1" applyFont="1" applyFill="1" applyAlignment="1">
      <alignment vertical="center"/>
      <protection/>
    </xf>
    <xf numFmtId="164" fontId="74" fillId="34" borderId="18" xfId="102" applyFont="1" applyFill="1" applyBorder="1" applyAlignment="1">
      <alignment horizontal="center" vertical="center" wrapText="1"/>
    </xf>
    <xf numFmtId="0" fontId="0" fillId="0" borderId="0" xfId="50" applyFont="1" applyBorder="1" applyAlignment="1">
      <alignment horizontal="center"/>
      <protection/>
    </xf>
    <xf numFmtId="165" fontId="76" fillId="35" borderId="11" xfId="64" applyNumberFormat="1" applyFont="1" applyFill="1" applyBorder="1" applyAlignment="1">
      <alignment horizontal="center" vertical="center" wrapText="1"/>
      <protection/>
    </xf>
    <xf numFmtId="14" fontId="76" fillId="35" borderId="19" xfId="64" applyNumberFormat="1" applyFont="1" applyFill="1" applyBorder="1" applyAlignment="1">
      <alignment horizontal="center" vertical="center" wrapText="1"/>
      <protection/>
    </xf>
    <xf numFmtId="165" fontId="76" fillId="35" borderId="19" xfId="64" applyNumberFormat="1" applyFont="1" applyFill="1" applyBorder="1" applyAlignment="1">
      <alignment horizontal="center" vertical="center" wrapText="1"/>
      <protection/>
    </xf>
    <xf numFmtId="165" fontId="76" fillId="37" borderId="11" xfId="64" applyNumberFormat="1" applyFont="1" applyFill="1" applyBorder="1" applyAlignment="1">
      <alignment horizontal="center" vertical="center" wrapText="1"/>
      <protection/>
    </xf>
    <xf numFmtId="14" fontId="76" fillId="37" borderId="11" xfId="64" applyNumberFormat="1" applyFont="1" applyFill="1" applyBorder="1" applyAlignment="1">
      <alignment horizontal="center" vertical="center" wrapText="1"/>
      <protection/>
    </xf>
    <xf numFmtId="14" fontId="76" fillId="35" borderId="11" xfId="64" applyNumberFormat="1" applyFont="1" applyFill="1" applyBorder="1" applyAlignment="1">
      <alignment horizontal="center" vertical="center" wrapText="1"/>
      <protection/>
    </xf>
    <xf numFmtId="165" fontId="76" fillId="35" borderId="20" xfId="64" applyNumberFormat="1" applyFont="1" applyFill="1" applyBorder="1" applyAlignment="1">
      <alignment horizontal="center" vertical="center" wrapText="1"/>
      <protection/>
    </xf>
    <xf numFmtId="165" fontId="76" fillId="35" borderId="21" xfId="64" applyNumberFormat="1" applyFont="1" applyFill="1" applyBorder="1" applyAlignment="1">
      <alignment horizontal="center" vertical="center" wrapText="1"/>
      <protection/>
    </xf>
    <xf numFmtId="165" fontId="76" fillId="37" borderId="19" xfId="64" applyNumberFormat="1" applyFont="1" applyFill="1" applyBorder="1" applyAlignment="1">
      <alignment horizontal="center" vertical="center" wrapText="1"/>
      <protection/>
    </xf>
    <xf numFmtId="4" fontId="76" fillId="35" borderId="21" xfId="64" applyNumberFormat="1" applyFont="1" applyFill="1" applyBorder="1" applyAlignment="1">
      <alignment horizontal="center" vertical="center" wrapText="1"/>
      <protection/>
    </xf>
    <xf numFmtId="4" fontId="76" fillId="37" borderId="19" xfId="64" applyNumberFormat="1" applyFont="1" applyFill="1" applyBorder="1" applyAlignment="1">
      <alignment horizontal="center" vertical="center" wrapText="1"/>
      <protection/>
    </xf>
    <xf numFmtId="4" fontId="76" fillId="35" borderId="19" xfId="64" applyNumberFormat="1" applyFont="1" applyFill="1" applyBorder="1" applyAlignment="1">
      <alignment horizontal="center" vertical="center" wrapText="1"/>
      <protection/>
    </xf>
    <xf numFmtId="0" fontId="0" fillId="0" borderId="0" xfId="50" applyBorder="1">
      <alignment/>
      <protection/>
    </xf>
    <xf numFmtId="3" fontId="6" fillId="0" borderId="17" xfId="50" applyNumberFormat="1" applyFont="1" applyFill="1" applyBorder="1">
      <alignment/>
      <protection/>
    </xf>
    <xf numFmtId="0" fontId="0" fillId="0" borderId="0" xfId="50" applyFont="1" applyAlignment="1">
      <alignment horizontal="center" vertical="center"/>
      <protection/>
    </xf>
    <xf numFmtId="0" fontId="0" fillId="0" borderId="0" xfId="50" applyFont="1" applyBorder="1" applyAlignment="1">
      <alignment vertical="center"/>
      <protection/>
    </xf>
    <xf numFmtId="0" fontId="0" fillId="0" borderId="0" xfId="50" applyFont="1" applyBorder="1" applyAlignment="1">
      <alignment horizontal="center" vertical="center"/>
      <protection/>
    </xf>
    <xf numFmtId="14" fontId="0" fillId="0" borderId="0" xfId="50" applyNumberFormat="1" applyFont="1" applyFill="1" applyBorder="1" applyAlignment="1">
      <alignment horizontal="left"/>
      <protection/>
    </xf>
    <xf numFmtId="0" fontId="0" fillId="0" borderId="0" xfId="50" applyFont="1">
      <alignment/>
      <protection/>
    </xf>
    <xf numFmtId="165" fontId="76" fillId="35" borderId="0" xfId="64" applyNumberFormat="1" applyFont="1" applyFill="1" applyBorder="1" applyAlignment="1">
      <alignment horizontal="center" vertical="center" wrapText="1"/>
      <protection/>
    </xf>
    <xf numFmtId="165" fontId="76" fillId="0" borderId="0" xfId="64" applyNumberFormat="1" applyFont="1" applyFill="1" applyBorder="1" applyAlignment="1">
      <alignment horizontal="center" vertical="center" wrapText="1"/>
      <protection/>
    </xf>
    <xf numFmtId="4" fontId="0" fillId="0" borderId="0" xfId="50" applyNumberFormat="1" applyFont="1" applyAlignment="1">
      <alignment horizontal="center"/>
      <protection/>
    </xf>
    <xf numFmtId="4" fontId="75" fillId="0" borderId="0" xfId="64" applyNumberFormat="1" applyFont="1" applyFill="1" applyBorder="1" applyAlignment="1">
      <alignment horizontal="center" vertical="center" wrapText="1"/>
      <protection/>
    </xf>
    <xf numFmtId="0" fontId="3" fillId="0" borderId="22" xfId="50" applyFont="1" applyBorder="1" applyAlignment="1">
      <alignment horizontal="left" vertical="center"/>
      <protection/>
    </xf>
    <xf numFmtId="0" fontId="0" fillId="0" borderId="12" xfId="50" applyFont="1" applyBorder="1" applyAlignment="1">
      <alignment horizontal="center"/>
      <protection/>
    </xf>
    <xf numFmtId="0" fontId="0" fillId="0" borderId="13" xfId="50" applyFont="1" applyBorder="1" applyAlignment="1">
      <alignment horizontal="center"/>
      <protection/>
    </xf>
    <xf numFmtId="3" fontId="6" fillId="33" borderId="0" xfId="50" applyNumberFormat="1" applyFont="1" applyFill="1">
      <alignment/>
      <protection/>
    </xf>
    <xf numFmtId="0" fontId="77" fillId="33" borderId="0" xfId="50" applyFont="1" applyFill="1">
      <alignment/>
      <protection/>
    </xf>
    <xf numFmtId="0" fontId="3" fillId="33" borderId="0" xfId="50" applyFont="1" applyFill="1" applyBorder="1" applyAlignment="1">
      <alignment vertical="center"/>
      <protection/>
    </xf>
    <xf numFmtId="14" fontId="76" fillId="35" borderId="20" xfId="64" applyNumberFormat="1" applyFont="1" applyFill="1" applyBorder="1" applyAlignment="1">
      <alignment horizontal="center" vertical="center" wrapText="1"/>
      <protection/>
    </xf>
    <xf numFmtId="0" fontId="0" fillId="0" borderId="23" xfId="50" applyFont="1" applyBorder="1" applyAlignment="1">
      <alignment horizontal="center"/>
      <protection/>
    </xf>
    <xf numFmtId="165" fontId="76" fillId="35" borderId="13" xfId="64" applyNumberFormat="1" applyFont="1" applyFill="1" applyBorder="1" applyAlignment="1">
      <alignment horizontal="center" vertical="center" wrapText="1"/>
      <protection/>
    </xf>
    <xf numFmtId="165" fontId="76" fillId="0" borderId="11" xfId="64" applyNumberFormat="1" applyFont="1" applyFill="1" applyBorder="1" applyAlignment="1">
      <alignment horizontal="center" vertical="center" wrapText="1"/>
      <protection/>
    </xf>
    <xf numFmtId="14" fontId="76" fillId="0" borderId="19" xfId="64" applyNumberFormat="1" applyFont="1" applyFill="1" applyBorder="1" applyAlignment="1">
      <alignment horizontal="center" vertical="center" wrapText="1"/>
      <protection/>
    </xf>
    <xf numFmtId="164" fontId="74" fillId="34" borderId="24" xfId="102" applyFont="1" applyFill="1" applyBorder="1" applyAlignment="1">
      <alignment horizontal="center" vertical="center" wrapText="1"/>
    </xf>
    <xf numFmtId="0" fontId="75" fillId="0" borderId="0" xfId="50" applyFont="1">
      <alignment/>
      <protection/>
    </xf>
    <xf numFmtId="0" fontId="75" fillId="0" borderId="0" xfId="50" applyFont="1" applyAlignment="1">
      <alignment horizontal="center"/>
      <protection/>
    </xf>
    <xf numFmtId="0" fontId="0" fillId="33" borderId="0" xfId="50" applyFont="1" applyFill="1" applyAlignment="1">
      <alignment vertical="center"/>
      <protection/>
    </xf>
    <xf numFmtId="4" fontId="76" fillId="0" borderId="19" xfId="64" applyNumberFormat="1" applyFont="1" applyFill="1" applyBorder="1" applyAlignment="1">
      <alignment horizontal="center" vertical="center" wrapText="1"/>
      <protection/>
    </xf>
    <xf numFmtId="0" fontId="0" fillId="0" borderId="17" xfId="50" applyFont="1" applyBorder="1">
      <alignment/>
      <protection/>
    </xf>
    <xf numFmtId="0" fontId="0" fillId="0" borderId="0" xfId="50" applyFont="1" applyAlignment="1">
      <alignment vertical="center"/>
      <protection/>
    </xf>
    <xf numFmtId="0" fontId="21" fillId="0" borderId="0" xfId="50" applyFont="1">
      <alignment/>
      <protection/>
    </xf>
    <xf numFmtId="14" fontId="21" fillId="0" borderId="0" xfId="0" applyNumberFormat="1" applyFont="1" applyAlignment="1">
      <alignment horizontal="left"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3" fontId="0" fillId="0" borderId="0" xfId="50" applyNumberFormat="1" applyFont="1" applyFill="1">
      <alignment/>
      <protection/>
    </xf>
    <xf numFmtId="0" fontId="76" fillId="33" borderId="0" xfId="50" applyFont="1" applyFill="1" applyBorder="1" applyAlignment="1">
      <alignment horizontal="center" vertical="center"/>
      <protection/>
    </xf>
    <xf numFmtId="0" fontId="24" fillId="0" borderId="0" xfId="50" applyFont="1">
      <alignment/>
      <protection/>
    </xf>
    <xf numFmtId="14" fontId="0" fillId="0" borderId="0" xfId="50" applyNumberFormat="1" applyFont="1" applyBorder="1" applyAlignment="1">
      <alignment horizontal="center"/>
      <protection/>
    </xf>
    <xf numFmtId="0" fontId="75" fillId="0" borderId="0" xfId="50" applyFont="1" applyAlignment="1">
      <alignment horizontal="center" vertical="center"/>
      <protection/>
    </xf>
    <xf numFmtId="14" fontId="75" fillId="0" borderId="0" xfId="50" applyNumberFormat="1" applyFont="1" applyFill="1" applyBorder="1" applyAlignment="1">
      <alignment horizontal="left"/>
      <protection/>
    </xf>
    <xf numFmtId="0" fontId="75" fillId="33" borderId="0" xfId="50" applyFont="1" applyFill="1" applyAlignment="1">
      <alignment vertical="center"/>
      <protection/>
    </xf>
    <xf numFmtId="0" fontId="75" fillId="0" borderId="0" xfId="50" applyFont="1" applyAlignment="1">
      <alignment horizontal="left"/>
      <protection/>
    </xf>
    <xf numFmtId="14" fontId="75" fillId="0" borderId="0" xfId="50" applyNumberFormat="1" applyFont="1" applyAlignment="1">
      <alignment horizontal="center"/>
      <protection/>
    </xf>
    <xf numFmtId="39" fontId="75" fillId="0" borderId="0" xfId="50" applyNumberFormat="1" applyFont="1" applyAlignment="1">
      <alignment horizontal="center"/>
      <protection/>
    </xf>
    <xf numFmtId="4" fontId="75" fillId="0" borderId="0" xfId="50" applyNumberFormat="1" applyFont="1" applyAlignment="1">
      <alignment horizontal="center"/>
      <protection/>
    </xf>
    <xf numFmtId="14" fontId="75" fillId="0" borderId="0" xfId="50" applyNumberFormat="1" applyFont="1" applyFill="1" applyAlignment="1">
      <alignment horizontal="left"/>
      <protection/>
    </xf>
    <xf numFmtId="0" fontId="75" fillId="0" borderId="0" xfId="50" applyFont="1" applyFill="1">
      <alignment/>
      <protection/>
    </xf>
    <xf numFmtId="0" fontId="75" fillId="0" borderId="0" xfId="50" applyFont="1" applyFill="1" applyAlignment="1">
      <alignment/>
      <protection/>
    </xf>
    <xf numFmtId="164" fontId="75" fillId="0" borderId="0" xfId="73" applyFont="1" applyFill="1" applyAlignment="1">
      <alignment/>
    </xf>
    <xf numFmtId="167" fontId="75" fillId="0" borderId="0" xfId="73" applyNumberFormat="1" applyFont="1" applyFill="1" applyAlignment="1">
      <alignment horizontal="left"/>
    </xf>
    <xf numFmtId="0" fontId="78" fillId="33" borderId="0" xfId="50" applyFont="1" applyFill="1" applyAlignment="1">
      <alignment vertical="center"/>
      <protection/>
    </xf>
    <xf numFmtId="3" fontId="79" fillId="33" borderId="0" xfId="50" applyNumberFormat="1" applyFont="1" applyFill="1">
      <alignment/>
      <protection/>
    </xf>
    <xf numFmtId="0" fontId="75" fillId="33" borderId="0" xfId="50" applyFont="1" applyFill="1">
      <alignment/>
      <protection/>
    </xf>
    <xf numFmtId="0" fontId="75" fillId="33" borderId="0" xfId="50" applyFont="1" applyFill="1" applyBorder="1" applyAlignment="1">
      <alignment vertical="center"/>
      <protection/>
    </xf>
    <xf numFmtId="0" fontId="75" fillId="33" borderId="0" xfId="50" applyFont="1" applyFill="1" applyBorder="1">
      <alignment/>
      <protection/>
    </xf>
    <xf numFmtId="0" fontId="71" fillId="0" borderId="0" xfId="50" applyFont="1" applyBorder="1" applyAlignment="1">
      <alignment horizontal="center" vertical="center"/>
      <protection/>
    </xf>
    <xf numFmtId="0" fontId="80" fillId="0" borderId="0" xfId="50" applyFont="1" applyAlignment="1">
      <alignment vertical="center"/>
      <protection/>
    </xf>
    <xf numFmtId="0" fontId="81" fillId="0" borderId="0" xfId="50" applyFont="1" applyAlignment="1">
      <alignment horizontal="left"/>
      <protection/>
    </xf>
    <xf numFmtId="14" fontId="81" fillId="0" borderId="0" xfId="50" applyNumberFormat="1" applyFont="1" applyAlignment="1">
      <alignment horizontal="center"/>
      <protection/>
    </xf>
    <xf numFmtId="0" fontId="81" fillId="0" borderId="0" xfId="50" applyFont="1" applyAlignment="1">
      <alignment horizontal="center"/>
      <protection/>
    </xf>
    <xf numFmtId="39" fontId="81" fillId="0" borderId="0" xfId="50" applyNumberFormat="1" applyFont="1" applyAlignment="1">
      <alignment horizontal="center"/>
      <protection/>
    </xf>
    <xf numFmtId="0" fontId="79" fillId="33" borderId="0" xfId="50" applyFont="1" applyFill="1" applyBorder="1" applyAlignment="1">
      <alignment horizontal="center" vertical="center"/>
      <protection/>
    </xf>
    <xf numFmtId="0" fontId="82" fillId="0" borderId="0" xfId="50" applyFont="1">
      <alignment/>
      <protection/>
    </xf>
    <xf numFmtId="165" fontId="75" fillId="35" borderId="25" xfId="64" applyNumberFormat="1" applyFont="1" applyFill="1" applyBorder="1" applyAlignment="1">
      <alignment horizontal="center" vertical="center" wrapText="1"/>
      <protection/>
    </xf>
    <xf numFmtId="0" fontId="74" fillId="36" borderId="26" xfId="0" applyFont="1" applyFill="1" applyBorder="1" applyAlignment="1">
      <alignment horizontal="center" vertical="center"/>
    </xf>
    <xf numFmtId="0" fontId="74" fillId="36" borderId="27" xfId="0" applyFont="1" applyFill="1" applyBorder="1" applyAlignment="1">
      <alignment horizontal="center" vertical="center"/>
    </xf>
    <xf numFmtId="4" fontId="74" fillId="36" borderId="15" xfId="64" applyNumberFormat="1" applyFont="1" applyFill="1" applyBorder="1" applyAlignment="1">
      <alignment horizontal="center" vertical="center" wrapText="1"/>
      <protection/>
    </xf>
    <xf numFmtId="4" fontId="74" fillId="36" borderId="14" xfId="64" applyNumberFormat="1" applyFont="1" applyFill="1" applyBorder="1" applyAlignment="1">
      <alignment horizontal="center" vertical="center" wrapText="1"/>
      <protection/>
    </xf>
    <xf numFmtId="0" fontId="74" fillId="36" borderId="15" xfId="0" applyFont="1" applyFill="1" applyBorder="1" applyAlignment="1">
      <alignment horizontal="center" vertical="center"/>
    </xf>
    <xf numFmtId="0" fontId="74" fillId="36" borderId="14" xfId="0" applyFont="1" applyFill="1" applyBorder="1" applyAlignment="1">
      <alignment horizontal="center" vertical="center"/>
    </xf>
    <xf numFmtId="14" fontId="75" fillId="35" borderId="25" xfId="64" applyNumberFormat="1" applyFont="1" applyFill="1" applyBorder="1" applyAlignment="1">
      <alignment horizontal="center" vertical="center" wrapText="1"/>
      <protection/>
    </xf>
    <xf numFmtId="0" fontId="83" fillId="0" borderId="0" xfId="0" applyFont="1" applyBorder="1" applyAlignment="1">
      <alignment horizontal="left" vertical="center"/>
    </xf>
    <xf numFmtId="0" fontId="75" fillId="0" borderId="0" xfId="53" applyFont="1">
      <alignment/>
      <protection/>
    </xf>
    <xf numFmtId="14" fontId="75" fillId="0" borderId="0" xfId="53" applyNumberFormat="1" applyFont="1" applyAlignment="1">
      <alignment horizontal="center"/>
      <protection/>
    </xf>
    <xf numFmtId="0" fontId="75" fillId="0" borderId="0" xfId="53" applyFont="1" applyAlignment="1">
      <alignment horizontal="center"/>
      <protection/>
    </xf>
    <xf numFmtId="39" fontId="75" fillId="0" borderId="0" xfId="53" applyNumberFormat="1" applyFont="1" applyAlignment="1">
      <alignment horizontal="center"/>
      <protection/>
    </xf>
    <xf numFmtId="0" fontId="75" fillId="0" borderId="0" xfId="53" applyFont="1" applyAlignment="1">
      <alignment horizontal="left"/>
      <protection/>
    </xf>
    <xf numFmtId="4" fontId="75" fillId="0" borderId="0" xfId="53" applyNumberFormat="1" applyFont="1" applyAlignment="1">
      <alignment horizontal="center"/>
      <protection/>
    </xf>
    <xf numFmtId="0" fontId="84" fillId="0" borderId="0" xfId="50" applyFont="1">
      <alignment/>
      <protection/>
    </xf>
    <xf numFmtId="0" fontId="74" fillId="33" borderId="0" xfId="0" applyFont="1" applyFill="1" applyBorder="1" applyAlignment="1">
      <alignment horizontal="center" vertical="center"/>
    </xf>
    <xf numFmtId="4" fontId="74" fillId="33" borderId="0" xfId="64" applyNumberFormat="1" applyFont="1" applyFill="1" applyBorder="1" applyAlignment="1">
      <alignment horizontal="center" vertical="center" wrapText="1"/>
      <protection/>
    </xf>
    <xf numFmtId="165" fontId="75" fillId="33" borderId="0" xfId="64" applyNumberFormat="1" applyFont="1" applyFill="1" applyBorder="1" applyAlignment="1">
      <alignment horizontal="center" vertical="center" wrapText="1"/>
      <protection/>
    </xf>
    <xf numFmtId="14" fontId="75" fillId="33" borderId="0" xfId="53" applyNumberFormat="1" applyFont="1" applyFill="1" applyAlignment="1">
      <alignment horizontal="center"/>
      <protection/>
    </xf>
    <xf numFmtId="0" fontId="75" fillId="33" borderId="0" xfId="53" applyFont="1" applyFill="1" applyAlignment="1">
      <alignment horizontal="center"/>
      <protection/>
    </xf>
    <xf numFmtId="39" fontId="75" fillId="33" borderId="0" xfId="53" applyNumberFormat="1" applyFont="1" applyFill="1" applyAlignment="1">
      <alignment horizontal="center"/>
      <protection/>
    </xf>
    <xf numFmtId="1" fontId="74" fillId="34" borderId="28" xfId="0" applyNumberFormat="1" applyFont="1" applyFill="1" applyBorder="1" applyAlignment="1">
      <alignment horizontal="center" vertical="center"/>
    </xf>
    <xf numFmtId="0" fontId="85" fillId="33" borderId="0" xfId="50" applyFont="1" applyFill="1" applyBorder="1" applyAlignment="1">
      <alignment vertical="center"/>
      <protection/>
    </xf>
    <xf numFmtId="164" fontId="85" fillId="33" borderId="0" xfId="102" applyFont="1" applyFill="1" applyBorder="1" applyAlignment="1">
      <alignment vertical="center"/>
    </xf>
    <xf numFmtId="0" fontId="85" fillId="33" borderId="0" xfId="50" applyFont="1" applyFill="1" applyAlignment="1">
      <alignment vertical="center"/>
      <protection/>
    </xf>
    <xf numFmtId="3" fontId="86" fillId="33" borderId="0" xfId="50" applyNumberFormat="1" applyFont="1" applyFill="1">
      <alignment/>
      <protection/>
    </xf>
    <xf numFmtId="164" fontId="85" fillId="33" borderId="0" xfId="102" applyFont="1" applyFill="1" applyAlignment="1">
      <alignment vertical="center"/>
    </xf>
    <xf numFmtId="0" fontId="82" fillId="33" borderId="0" xfId="50" applyFont="1" applyFill="1">
      <alignment/>
      <protection/>
    </xf>
    <xf numFmtId="164" fontId="82" fillId="33" borderId="0" xfId="102" applyFont="1" applyFill="1" applyAlignment="1">
      <alignment/>
    </xf>
    <xf numFmtId="0" fontId="82" fillId="33" borderId="0" xfId="50" applyFont="1" applyFill="1" applyAlignment="1">
      <alignment vertical="center"/>
      <protection/>
    </xf>
    <xf numFmtId="164" fontId="74" fillId="34" borderId="29" xfId="102" applyFont="1" applyFill="1" applyBorder="1" applyAlignment="1">
      <alignment horizontal="center" vertical="center" wrapText="1"/>
    </xf>
    <xf numFmtId="0" fontId="0" fillId="33" borderId="0" xfId="50" applyFont="1" applyFill="1" applyBorder="1" applyAlignment="1">
      <alignment vertical="center"/>
      <protection/>
    </xf>
    <xf numFmtId="3" fontId="21" fillId="0" borderId="0" xfId="50" applyNumberFormat="1" applyFont="1" applyFill="1">
      <alignment/>
      <protection/>
    </xf>
    <xf numFmtId="3" fontId="79" fillId="0" borderId="0" xfId="50" applyNumberFormat="1" applyFont="1" applyFill="1">
      <alignment/>
      <protection/>
    </xf>
    <xf numFmtId="0" fontId="75" fillId="0" borderId="0" xfId="50" applyFont="1" applyAlignment="1">
      <alignment vertical="center"/>
      <protection/>
    </xf>
    <xf numFmtId="0" fontId="75" fillId="0" borderId="0" xfId="50" applyFont="1" applyBorder="1" applyAlignment="1">
      <alignment horizontal="center" vertical="center"/>
      <protection/>
    </xf>
    <xf numFmtId="0" fontId="75" fillId="0" borderId="0" xfId="50" applyFont="1" applyBorder="1" applyAlignment="1">
      <alignment vertical="center"/>
      <protection/>
    </xf>
    <xf numFmtId="0" fontId="75" fillId="0" borderId="17" xfId="50" applyFont="1" applyBorder="1">
      <alignment/>
      <protection/>
    </xf>
    <xf numFmtId="0" fontId="84" fillId="0" borderId="17" xfId="50" applyFont="1" applyBorder="1">
      <alignment/>
      <protection/>
    </xf>
    <xf numFmtId="4" fontId="74" fillId="36" borderId="15" xfId="64" applyNumberFormat="1" applyFont="1" applyFill="1" applyBorder="1" applyAlignment="1" quotePrefix="1">
      <alignment horizontal="center" vertical="center" wrapText="1"/>
      <protection/>
    </xf>
    <xf numFmtId="0" fontId="75" fillId="0" borderId="0" xfId="50" applyFont="1" applyBorder="1">
      <alignment/>
      <protection/>
    </xf>
    <xf numFmtId="0" fontId="84" fillId="0" borderId="0" xfId="50" applyFont="1" applyBorder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75" fillId="0" borderId="0" xfId="0" applyFont="1" applyAlignment="1">
      <alignment/>
    </xf>
    <xf numFmtId="0" fontId="75" fillId="0" borderId="0" xfId="0" applyFont="1" applyAlignment="1">
      <alignment horizontal="center"/>
    </xf>
    <xf numFmtId="14" fontId="75" fillId="0" borderId="0" xfId="0" applyNumberFormat="1" applyFont="1" applyAlignment="1">
      <alignment horizontal="center"/>
    </xf>
    <xf numFmtId="14" fontId="87" fillId="0" borderId="0" xfId="50" applyNumberFormat="1" applyFont="1" applyFill="1" applyBorder="1" applyAlignment="1">
      <alignment horizontal="left"/>
      <protection/>
    </xf>
    <xf numFmtId="0" fontId="87" fillId="0" borderId="0" xfId="50" applyFont="1">
      <alignment/>
      <protection/>
    </xf>
    <xf numFmtId="3" fontId="71" fillId="0" borderId="0" xfId="50" applyNumberFormat="1" applyFont="1" applyFill="1">
      <alignment/>
      <protection/>
    </xf>
    <xf numFmtId="0" fontId="88" fillId="0" borderId="0" xfId="50" applyFont="1" applyAlignment="1">
      <alignment vertical="center"/>
      <protection/>
    </xf>
    <xf numFmtId="14" fontId="76" fillId="35" borderId="13" xfId="64" applyNumberFormat="1" applyFont="1" applyFill="1" applyBorder="1" applyAlignment="1">
      <alignment horizontal="center" vertical="center" wrapText="1"/>
      <protection/>
    </xf>
    <xf numFmtId="165" fontId="76" fillId="35" borderId="30" xfId="64" applyNumberFormat="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14" fontId="89" fillId="0" borderId="0" xfId="50" applyNumberFormat="1" applyFont="1" applyFill="1" applyBorder="1" applyAlignment="1">
      <alignment horizontal="left"/>
      <protection/>
    </xf>
    <xf numFmtId="0" fontId="89" fillId="0" borderId="0" xfId="50" applyFont="1">
      <alignment/>
      <protection/>
    </xf>
    <xf numFmtId="3" fontId="90" fillId="0" borderId="0" xfId="50" applyNumberFormat="1" applyFont="1" applyFill="1">
      <alignment/>
      <protection/>
    </xf>
    <xf numFmtId="0" fontId="81" fillId="0" borderId="0" xfId="0" applyFont="1" applyAlignment="1">
      <alignment horizontal="center"/>
    </xf>
    <xf numFmtId="14" fontId="81" fillId="0" borderId="0" xfId="0" applyNumberFormat="1" applyFont="1" applyAlignment="1">
      <alignment horizontal="center"/>
    </xf>
    <xf numFmtId="4" fontId="81" fillId="0" borderId="0" xfId="0" applyNumberFormat="1" applyFont="1" applyAlignment="1">
      <alignment horizontal="center"/>
    </xf>
    <xf numFmtId="2" fontId="75" fillId="0" borderId="0" xfId="0" applyNumberFormat="1" applyFont="1" applyAlignment="1">
      <alignment/>
    </xf>
    <xf numFmtId="0" fontId="81" fillId="0" borderId="0" xfId="0" applyFont="1" applyFill="1" applyBorder="1" applyAlignment="1">
      <alignment horizontal="center"/>
    </xf>
    <xf numFmtId="4" fontId="81" fillId="0" borderId="0" xfId="0" applyNumberFormat="1" applyFont="1" applyFill="1" applyBorder="1" applyAlignment="1">
      <alignment horizontal="center"/>
    </xf>
    <xf numFmtId="0" fontId="75" fillId="0" borderId="0" xfId="0" applyFont="1" applyBorder="1" applyAlignment="1">
      <alignment horizontal="center" vertical="center"/>
    </xf>
    <xf numFmtId="0" fontId="7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39" fontId="0" fillId="0" borderId="0" xfId="50" applyNumberFormat="1" applyFont="1" applyBorder="1" applyAlignment="1">
      <alignment horizontal="center"/>
      <protection/>
    </xf>
    <xf numFmtId="0" fontId="75" fillId="0" borderId="0" xfId="0" applyFont="1" applyFill="1" applyBorder="1" applyAlignment="1">
      <alignment horizontal="center"/>
    </xf>
    <xf numFmtId="4" fontId="75" fillId="0" borderId="0" xfId="0" applyNumberFormat="1" applyFont="1" applyFill="1" applyBorder="1" applyAlignment="1">
      <alignment horizontal="center"/>
    </xf>
    <xf numFmtId="0" fontId="84" fillId="0" borderId="0" xfId="0" applyFont="1" applyAlignment="1">
      <alignment/>
    </xf>
    <xf numFmtId="0" fontId="82" fillId="0" borderId="0" xfId="50" applyFont="1" applyAlignment="1">
      <alignment horizontal="center"/>
      <protection/>
    </xf>
    <xf numFmtId="0" fontId="75" fillId="0" borderId="0" xfId="0" applyFont="1" applyBorder="1" applyAlignment="1">
      <alignment horizontal="center"/>
    </xf>
    <xf numFmtId="4" fontId="76" fillId="35" borderId="30" xfId="64" applyNumberFormat="1" applyFont="1" applyFill="1" applyBorder="1" applyAlignment="1">
      <alignment horizontal="center" vertical="center" wrapText="1"/>
      <protection/>
    </xf>
    <xf numFmtId="165" fontId="76" fillId="37" borderId="13" xfId="64" applyNumberFormat="1" applyFont="1" applyFill="1" applyBorder="1" applyAlignment="1">
      <alignment horizontal="center" vertical="center" wrapText="1"/>
      <protection/>
    </xf>
    <xf numFmtId="14" fontId="76" fillId="37" borderId="13" xfId="64" applyNumberFormat="1" applyFont="1" applyFill="1" applyBorder="1" applyAlignment="1">
      <alignment horizontal="center" vertical="center" wrapText="1"/>
      <protection/>
    </xf>
    <xf numFmtId="165" fontId="76" fillId="37" borderId="30" xfId="64" applyNumberFormat="1" applyFont="1" applyFill="1" applyBorder="1" applyAlignment="1">
      <alignment horizontal="center" vertical="center" wrapText="1"/>
      <protection/>
    </xf>
    <xf numFmtId="4" fontId="76" fillId="37" borderId="30" xfId="64" applyNumberFormat="1" applyFont="1" applyFill="1" applyBorder="1" applyAlignment="1">
      <alignment horizontal="center" vertical="center" wrapText="1"/>
      <protection/>
    </xf>
    <xf numFmtId="4" fontId="0" fillId="0" borderId="0" xfId="50" applyNumberFormat="1">
      <alignment/>
      <protection/>
    </xf>
    <xf numFmtId="14" fontId="76" fillId="0" borderId="11" xfId="64" applyNumberFormat="1" applyFont="1" applyFill="1" applyBorder="1" applyAlignment="1">
      <alignment horizontal="center" vertical="center" wrapText="1"/>
      <protection/>
    </xf>
    <xf numFmtId="165" fontId="76" fillId="0" borderId="19" xfId="64" applyNumberFormat="1" applyFont="1" applyFill="1" applyBorder="1" applyAlignment="1">
      <alignment horizontal="center" vertical="center" wrapText="1"/>
      <protection/>
    </xf>
    <xf numFmtId="4" fontId="76" fillId="0" borderId="11" xfId="64" applyNumberFormat="1" applyFont="1" applyFill="1" applyBorder="1" applyAlignment="1">
      <alignment horizontal="center" vertical="center" wrapText="1"/>
      <protection/>
    </xf>
    <xf numFmtId="0" fontId="0" fillId="0" borderId="0" xfId="50" applyFill="1">
      <alignment/>
      <protection/>
    </xf>
    <xf numFmtId="0" fontId="91" fillId="33" borderId="0" xfId="50" applyFont="1" applyFill="1" applyBorder="1" applyAlignment="1">
      <alignment horizontal="left" vertical="center"/>
      <protection/>
    </xf>
    <xf numFmtId="0" fontId="10" fillId="34" borderId="0" xfId="0" applyFont="1" applyFill="1" applyBorder="1" applyAlignment="1">
      <alignment horizontal="center"/>
    </xf>
    <xf numFmtId="0" fontId="92" fillId="34" borderId="0" xfId="0" applyFont="1" applyFill="1" applyBorder="1" applyAlignment="1">
      <alignment horizontal="center"/>
    </xf>
    <xf numFmtId="17" fontId="93" fillId="34" borderId="31" xfId="50" applyNumberFormat="1" applyFont="1" applyFill="1" applyBorder="1" applyAlignment="1">
      <alignment horizontal="center" vertical="center"/>
      <protection/>
    </xf>
    <xf numFmtId="17" fontId="93" fillId="34" borderId="32" xfId="50" applyNumberFormat="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>
      <alignment horizontal="center" vertical="center"/>
    </xf>
    <xf numFmtId="0" fontId="92" fillId="34" borderId="0" xfId="0" applyFont="1" applyFill="1" applyBorder="1" applyAlignment="1">
      <alignment horizontal="center" vertical="center"/>
    </xf>
    <xf numFmtId="0" fontId="94" fillId="33" borderId="0" xfId="50" applyFont="1" applyFill="1" applyBorder="1" applyAlignment="1">
      <alignment horizontal="center" vertical="center"/>
      <protection/>
    </xf>
    <xf numFmtId="0" fontId="91" fillId="33" borderId="0" xfId="53" applyFont="1" applyFill="1" applyBorder="1" applyAlignment="1">
      <alignment horizontal="left" vertical="center"/>
      <protection/>
    </xf>
    <xf numFmtId="17" fontId="93" fillId="34" borderId="33" xfId="0" applyNumberFormat="1" applyFont="1" applyFill="1" applyBorder="1" applyAlignment="1">
      <alignment horizontal="center" vertical="center"/>
    </xf>
    <xf numFmtId="17" fontId="93" fillId="34" borderId="34" xfId="0" applyNumberFormat="1" applyFont="1" applyFill="1" applyBorder="1" applyAlignment="1">
      <alignment horizontal="center" vertical="center"/>
    </xf>
  </cellXfs>
  <cellStyles count="8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Incorreto" xfId="45"/>
    <cellStyle name="Currency" xfId="46"/>
    <cellStyle name="Currency [0]" xfId="47"/>
    <cellStyle name="Moeda 2" xfId="48"/>
    <cellStyle name="Neutra" xfId="49"/>
    <cellStyle name="Normal 2" xfId="50"/>
    <cellStyle name="Normal 2 2" xfId="51"/>
    <cellStyle name="Normal 2 2 2" xfId="52"/>
    <cellStyle name="Normal 2 3" xfId="53"/>
    <cellStyle name="Normal 2_CRI" xfId="54"/>
    <cellStyle name="Normal 3" xfId="55"/>
    <cellStyle name="Normal 4" xfId="56"/>
    <cellStyle name="Normal 4 2" xfId="57"/>
    <cellStyle name="Normal 4 3" xfId="58"/>
    <cellStyle name="Normal 4_Ações" xfId="59"/>
    <cellStyle name="Normal 5" xfId="60"/>
    <cellStyle name="Normal 5 2" xfId="61"/>
    <cellStyle name="Normal 6" xfId="62"/>
    <cellStyle name="Normal 7" xfId="63"/>
    <cellStyle name="Normal_Consulta access" xfId="64"/>
    <cellStyle name="Nota" xfId="65"/>
    <cellStyle name="Percent" xfId="66"/>
    <cellStyle name="Porcentagem 2" xfId="67"/>
    <cellStyle name="Porcentagem 2 2" xfId="68"/>
    <cellStyle name="Porcentagem 3" xfId="69"/>
    <cellStyle name="Porcentagem 4" xfId="70"/>
    <cellStyle name="Saída" xfId="71"/>
    <cellStyle name="Comma [0]" xfId="72"/>
    <cellStyle name="Separador de milhares 2" xfId="73"/>
    <cellStyle name="Separador de milhares 2 10" xfId="74"/>
    <cellStyle name="Separador de milhares 2 11" xfId="75"/>
    <cellStyle name="Separador de milhares 2 12" xfId="76"/>
    <cellStyle name="Separador de milhares 2 13" xfId="77"/>
    <cellStyle name="Separador de milhares 2 14" xfId="78"/>
    <cellStyle name="Separador de milhares 2 15" xfId="79"/>
    <cellStyle name="Separador de milhares 2 2" xfId="80"/>
    <cellStyle name="Separador de milhares 2 3" xfId="81"/>
    <cellStyle name="Separador de milhares 2 4" xfId="82"/>
    <cellStyle name="Separador de milhares 2 5" xfId="83"/>
    <cellStyle name="Separador de milhares 2 6" xfId="84"/>
    <cellStyle name="Separador de milhares 2 7" xfId="85"/>
    <cellStyle name="Separador de milhares 2 8" xfId="86"/>
    <cellStyle name="Separador de milhares 2 9" xfId="87"/>
    <cellStyle name="Separador de milhares 2_Ações" xfId="88"/>
    <cellStyle name="Separador de milhares 3" xfId="89"/>
    <cellStyle name="Separador de milhares 4" xfId="90"/>
    <cellStyle name="Separador de milhares 4 2" xfId="91"/>
    <cellStyle name="Separador de milhares 5" xfId="92"/>
    <cellStyle name="Separador de milhares 6" xfId="93"/>
    <cellStyle name="Texto de Aviso" xfId="94"/>
    <cellStyle name="Texto Explicativo" xfId="95"/>
    <cellStyle name="Título" xfId="96"/>
    <cellStyle name="Título 1" xfId="97"/>
    <cellStyle name="Título 2" xfId="98"/>
    <cellStyle name="Título 3" xfId="99"/>
    <cellStyle name="Título 4" xfId="100"/>
    <cellStyle name="Total" xfId="101"/>
    <cellStyle name="Comma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ACA3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3"/>
  <sheetViews>
    <sheetView showGridLines="0" showRowColHeaders="0" tabSelected="1" zoomScale="70" zoomScaleNormal="70" zoomScalePageLayoutView="0" workbookViewId="0" topLeftCell="A1">
      <selection activeCell="A1" sqref="A1:E1"/>
    </sheetView>
  </sheetViews>
  <sheetFormatPr defaultColWidth="9.140625" defaultRowHeight="12.75"/>
  <cols>
    <col min="1" max="2" width="25.7109375" style="8" customWidth="1"/>
    <col min="3" max="3" width="20.7109375" style="8" customWidth="1"/>
    <col min="4" max="4" width="70.7109375" style="8" customWidth="1"/>
    <col min="5" max="5" width="30.7109375" style="8" customWidth="1"/>
    <col min="6" max="6" width="15.00390625" style="7" bestFit="1" customWidth="1"/>
    <col min="7" max="7" width="9.140625" style="7" customWidth="1"/>
    <col min="8" max="8" width="13.8515625" style="7" bestFit="1" customWidth="1"/>
    <col min="9" max="9" width="14.140625" style="7" customWidth="1"/>
    <col min="10" max="16384" width="9.140625" style="7" customWidth="1"/>
  </cols>
  <sheetData>
    <row r="1" spans="1:6" s="6" customFormat="1" ht="19.5" customHeight="1">
      <c r="A1" s="218" t="s">
        <v>3212</v>
      </c>
      <c r="B1" s="219"/>
      <c r="C1" s="219"/>
      <c r="D1" s="219"/>
      <c r="E1" s="219"/>
      <c r="F1" s="5"/>
    </row>
    <row r="2" spans="1:5" s="13" customFormat="1" ht="30" customHeight="1">
      <c r="A2" s="31" t="s">
        <v>1</v>
      </c>
      <c r="B2" s="9"/>
      <c r="C2" s="9"/>
      <c r="D2" s="9"/>
      <c r="E2" s="9"/>
    </row>
    <row r="3" spans="1:5" s="13" customFormat="1" ht="12.75" customHeight="1">
      <c r="A3" s="31"/>
      <c r="B3" s="9"/>
      <c r="C3" s="9"/>
      <c r="D3" s="9"/>
      <c r="E3" s="9"/>
    </row>
    <row r="4" spans="1:5" s="13" customFormat="1" ht="12.75" customHeight="1">
      <c r="A4" s="31"/>
      <c r="B4" s="9"/>
      <c r="C4" s="9"/>
      <c r="D4" s="9"/>
      <c r="E4" s="9"/>
    </row>
    <row r="5" spans="1:5" s="39" customFormat="1" ht="19.5" customHeight="1">
      <c r="A5" s="217" t="s">
        <v>3217</v>
      </c>
      <c r="B5" s="217"/>
      <c r="C5" s="217"/>
      <c r="D5" s="217"/>
      <c r="E5" s="217"/>
    </row>
    <row r="6" spans="1:6" s="53" customFormat="1" ht="19.5" customHeight="1">
      <c r="A6" s="220" t="s">
        <v>3214</v>
      </c>
      <c r="B6" s="221"/>
      <c r="C6" s="221"/>
      <c r="D6" s="221"/>
      <c r="E6" s="221"/>
      <c r="F6" s="52"/>
    </row>
    <row r="7" spans="1:5" ht="12.75" customHeight="1">
      <c r="A7" s="50" t="s">
        <v>3</v>
      </c>
      <c r="B7" s="50" t="s">
        <v>3208</v>
      </c>
      <c r="C7" s="44" t="s">
        <v>4</v>
      </c>
      <c r="D7" s="50" t="s">
        <v>5</v>
      </c>
      <c r="E7" s="45" t="s">
        <v>669</v>
      </c>
    </row>
    <row r="8" spans="1:5" ht="12.75">
      <c r="A8" s="63"/>
      <c r="B8" s="62"/>
      <c r="C8" s="57"/>
      <c r="D8" s="64"/>
      <c r="E8" s="66"/>
    </row>
    <row r="9" spans="1:5" ht="12.75" customHeight="1">
      <c r="A9" s="46"/>
      <c r="B9" s="46"/>
      <c r="C9" s="46"/>
      <c r="D9" s="46" t="s">
        <v>3215</v>
      </c>
      <c r="E9" s="47">
        <f>SUM(E8:E8)</f>
        <v>0</v>
      </c>
    </row>
    <row r="10" spans="1:5" ht="12.75" customHeight="1">
      <c r="A10" s="34"/>
      <c r="B10" s="34"/>
      <c r="C10" s="34"/>
      <c r="D10" s="34"/>
      <c r="E10" s="34"/>
    </row>
    <row r="11" spans="1:5" ht="12.75" customHeight="1">
      <c r="A11" s="34"/>
      <c r="B11" s="34"/>
      <c r="C11" s="34"/>
      <c r="D11" s="34"/>
      <c r="E11" s="34"/>
    </row>
    <row r="12" spans="1:6" s="53" customFormat="1" ht="19.5" customHeight="1">
      <c r="A12" s="220" t="s">
        <v>2359</v>
      </c>
      <c r="B12" s="221"/>
      <c r="C12" s="221"/>
      <c r="D12" s="221"/>
      <c r="E12" s="221"/>
      <c r="F12" s="52"/>
    </row>
    <row r="13" spans="1:5" ht="12.75" customHeight="1">
      <c r="A13" s="50" t="s">
        <v>3</v>
      </c>
      <c r="B13" s="50" t="s">
        <v>3208</v>
      </c>
      <c r="C13" s="44" t="s">
        <v>4</v>
      </c>
      <c r="D13" s="50" t="s">
        <v>5</v>
      </c>
      <c r="E13" s="45" t="s">
        <v>669</v>
      </c>
    </row>
    <row r="14" spans="1:5" ht="12.75">
      <c r="A14" s="63" t="s">
        <v>3079</v>
      </c>
      <c r="B14" s="62">
        <v>42158</v>
      </c>
      <c r="C14" s="57" t="s">
        <v>11</v>
      </c>
      <c r="D14" s="64" t="s">
        <v>3080</v>
      </c>
      <c r="E14" s="66">
        <v>602.8000137</v>
      </c>
    </row>
    <row r="15" spans="1:5" ht="12.75">
      <c r="A15" s="60" t="s">
        <v>3120</v>
      </c>
      <c r="B15" s="61">
        <v>42122</v>
      </c>
      <c r="C15" s="60" t="s">
        <v>9</v>
      </c>
      <c r="D15" s="65" t="s">
        <v>1688</v>
      </c>
      <c r="E15" s="67">
        <v>16107.2850588</v>
      </c>
    </row>
    <row r="16" spans="1:5" ht="12.75" customHeight="1">
      <c r="A16" s="46"/>
      <c r="B16" s="46"/>
      <c r="C16" s="46"/>
      <c r="D16" s="46" t="s">
        <v>2361</v>
      </c>
      <c r="E16" s="47">
        <f>SUM(E14:E15)</f>
        <v>16710.085072500002</v>
      </c>
    </row>
    <row r="17" spans="1:5" ht="12.75" customHeight="1">
      <c r="A17" s="34"/>
      <c r="B17" s="34"/>
      <c r="C17" s="34"/>
      <c r="D17" s="34"/>
      <c r="E17" s="34"/>
    </row>
    <row r="18" spans="1:5" ht="12.75" customHeight="1">
      <c r="A18" s="34"/>
      <c r="B18" s="34"/>
      <c r="C18" s="34"/>
      <c r="D18" s="34"/>
      <c r="E18" s="34"/>
    </row>
    <row r="19" spans="1:5" s="53" customFormat="1" ht="19.5" customHeight="1">
      <c r="A19" s="220" t="s">
        <v>2128</v>
      </c>
      <c r="B19" s="221"/>
      <c r="C19" s="221"/>
      <c r="D19" s="221"/>
      <c r="E19" s="221"/>
    </row>
    <row r="20" spans="1:5" ht="12.75" customHeight="1">
      <c r="A20" s="50" t="s">
        <v>3</v>
      </c>
      <c r="B20" s="50" t="s">
        <v>3208</v>
      </c>
      <c r="C20" s="44" t="s">
        <v>4</v>
      </c>
      <c r="D20" s="50" t="s">
        <v>5</v>
      </c>
      <c r="E20" s="45" t="s">
        <v>669</v>
      </c>
    </row>
    <row r="21" spans="1:5" ht="12.75">
      <c r="A21" s="63" t="s">
        <v>2294</v>
      </c>
      <c r="B21" s="62">
        <v>41932</v>
      </c>
      <c r="C21" s="57" t="s">
        <v>11</v>
      </c>
      <c r="D21" s="64" t="s">
        <v>2295</v>
      </c>
      <c r="E21" s="66">
        <v>311.538474</v>
      </c>
    </row>
    <row r="22" spans="1:5" ht="12.75">
      <c r="A22" s="60" t="s">
        <v>2293</v>
      </c>
      <c r="B22" s="61">
        <v>41932</v>
      </c>
      <c r="C22" s="60" t="s">
        <v>11</v>
      </c>
      <c r="D22" s="65" t="s">
        <v>2295</v>
      </c>
      <c r="E22" s="67">
        <v>106.442289</v>
      </c>
    </row>
    <row r="23" spans="1:5" ht="12.75">
      <c r="A23" s="88" t="s">
        <v>2186</v>
      </c>
      <c r="B23" s="185">
        <v>41758</v>
      </c>
      <c r="C23" s="88" t="s">
        <v>9</v>
      </c>
      <c r="D23" s="186" t="s">
        <v>1835</v>
      </c>
      <c r="E23" s="207">
        <v>14992.074685739999</v>
      </c>
    </row>
    <row r="24" spans="1:5" ht="12.75" customHeight="1">
      <c r="A24" s="46"/>
      <c r="B24" s="46"/>
      <c r="C24" s="46"/>
      <c r="D24" s="46" t="s">
        <v>2127</v>
      </c>
      <c r="E24" s="47">
        <f>SUM(E21:E23)</f>
        <v>15410.055448739999</v>
      </c>
    </row>
    <row r="25" spans="1:5" s="12" customFormat="1" ht="12.75" customHeight="1">
      <c r="A25" s="34"/>
      <c r="B25" s="34"/>
      <c r="C25" s="34"/>
      <c r="D25" s="34"/>
      <c r="E25" s="34"/>
    </row>
    <row r="26" spans="1:5" s="12" customFormat="1" ht="12.75" customHeight="1">
      <c r="A26" s="34"/>
      <c r="B26" s="34"/>
      <c r="C26" s="34"/>
      <c r="D26" s="34"/>
      <c r="E26" s="34"/>
    </row>
    <row r="27" spans="1:5" s="53" customFormat="1" ht="19.5" customHeight="1">
      <c r="A27" s="220" t="s">
        <v>1794</v>
      </c>
      <c r="B27" s="221"/>
      <c r="C27" s="221"/>
      <c r="D27" s="221"/>
      <c r="E27" s="221"/>
    </row>
    <row r="28" spans="1:5" ht="12.75" customHeight="1">
      <c r="A28" s="50" t="s">
        <v>3</v>
      </c>
      <c r="B28" s="50" t="s">
        <v>3208</v>
      </c>
      <c r="C28" s="44" t="s">
        <v>4</v>
      </c>
      <c r="D28" s="50" t="s">
        <v>5</v>
      </c>
      <c r="E28" s="45" t="s">
        <v>669</v>
      </c>
    </row>
    <row r="29" spans="1:5" ht="12.75" customHeight="1">
      <c r="A29" s="63" t="s">
        <v>2078</v>
      </c>
      <c r="B29" s="86">
        <v>41621</v>
      </c>
      <c r="C29" s="63" t="s">
        <v>9</v>
      </c>
      <c r="D29" s="64" t="s">
        <v>2080</v>
      </c>
      <c r="E29" s="66">
        <v>2845.0306320000004</v>
      </c>
    </row>
    <row r="30" spans="1:5" ht="12.75" customHeight="1">
      <c r="A30" s="60" t="s">
        <v>2079</v>
      </c>
      <c r="B30" s="61">
        <v>41614</v>
      </c>
      <c r="C30" s="60" t="s">
        <v>11</v>
      </c>
      <c r="D30" s="65" t="s">
        <v>2081</v>
      </c>
      <c r="E30" s="67">
        <v>621</v>
      </c>
    </row>
    <row r="31" spans="1:5" ht="12.75" customHeight="1">
      <c r="A31" s="57" t="s">
        <v>1999</v>
      </c>
      <c r="B31" s="62">
        <v>41575</v>
      </c>
      <c r="C31" s="57" t="s">
        <v>11</v>
      </c>
      <c r="D31" s="59" t="s">
        <v>1995</v>
      </c>
      <c r="E31" s="68">
        <v>619.42818</v>
      </c>
    </row>
    <row r="32" spans="1:5" ht="12.75" customHeight="1">
      <c r="A32" s="60" t="s">
        <v>2000</v>
      </c>
      <c r="B32" s="61">
        <v>41572</v>
      </c>
      <c r="C32" s="60" t="s">
        <v>11</v>
      </c>
      <c r="D32" s="65" t="s">
        <v>1996</v>
      </c>
      <c r="E32" s="67">
        <v>526.7454309999999</v>
      </c>
    </row>
    <row r="33" spans="1:5" ht="12.75" customHeight="1">
      <c r="A33" s="57" t="s">
        <v>2001</v>
      </c>
      <c r="B33" s="62">
        <v>41571</v>
      </c>
      <c r="C33" s="57" t="s">
        <v>9</v>
      </c>
      <c r="D33" s="59" t="s">
        <v>1997</v>
      </c>
      <c r="E33" s="68">
        <v>2.59214851</v>
      </c>
    </row>
    <row r="34" spans="1:5" ht="12.75" customHeight="1">
      <c r="A34" s="60" t="s">
        <v>2002</v>
      </c>
      <c r="B34" s="61">
        <v>41564</v>
      </c>
      <c r="C34" s="60" t="s">
        <v>9</v>
      </c>
      <c r="D34" s="65" t="s">
        <v>1998</v>
      </c>
      <c r="E34" s="67">
        <v>523.25</v>
      </c>
    </row>
    <row r="35" spans="1:5" ht="12.75" customHeight="1">
      <c r="A35" s="57" t="s">
        <v>1930</v>
      </c>
      <c r="B35" s="62">
        <v>41473</v>
      </c>
      <c r="C35" s="57" t="s">
        <v>11</v>
      </c>
      <c r="D35" s="59" t="s">
        <v>1609</v>
      </c>
      <c r="E35" s="68">
        <v>1034.9999881200001</v>
      </c>
    </row>
    <row r="36" spans="1:5" ht="12.75" customHeight="1">
      <c r="A36" s="60" t="s">
        <v>1907</v>
      </c>
      <c r="B36" s="61">
        <v>41430</v>
      </c>
      <c r="C36" s="60" t="s">
        <v>9</v>
      </c>
      <c r="D36" s="65" t="s">
        <v>374</v>
      </c>
      <c r="E36" s="67">
        <v>432.4</v>
      </c>
    </row>
    <row r="37" spans="1:5" ht="12.75" customHeight="1">
      <c r="A37" s="57" t="s">
        <v>1853</v>
      </c>
      <c r="B37" s="62">
        <v>41390</v>
      </c>
      <c r="C37" s="57" t="s">
        <v>11</v>
      </c>
      <c r="D37" s="59" t="s">
        <v>1859</v>
      </c>
      <c r="E37" s="68">
        <v>11475</v>
      </c>
    </row>
    <row r="38" spans="1:5" ht="12.75" customHeight="1">
      <c r="A38" s="60" t="s">
        <v>1854</v>
      </c>
      <c r="B38" s="61">
        <v>41390</v>
      </c>
      <c r="C38" s="60" t="s">
        <v>11</v>
      </c>
      <c r="D38" s="65" t="s">
        <v>1860</v>
      </c>
      <c r="E38" s="67">
        <v>1132.1738904</v>
      </c>
    </row>
    <row r="39" spans="1:5" ht="12.75" customHeight="1">
      <c r="A39" s="57" t="s">
        <v>1855</v>
      </c>
      <c r="B39" s="62">
        <v>41389</v>
      </c>
      <c r="C39" s="57" t="s">
        <v>9</v>
      </c>
      <c r="D39" s="59" t="s">
        <v>609</v>
      </c>
      <c r="E39" s="68">
        <v>585.4735350000001</v>
      </c>
    </row>
    <row r="40" spans="1:5" ht="12.75" customHeight="1">
      <c r="A40" s="60" t="s">
        <v>1856</v>
      </c>
      <c r="B40" s="61">
        <v>41387</v>
      </c>
      <c r="C40" s="60" t="s">
        <v>11</v>
      </c>
      <c r="D40" s="65" t="s">
        <v>417</v>
      </c>
      <c r="E40" s="67">
        <v>851</v>
      </c>
    </row>
    <row r="41" spans="1:5" ht="12.75" customHeight="1">
      <c r="A41" s="57" t="s">
        <v>1857</v>
      </c>
      <c r="B41" s="62">
        <v>41383</v>
      </c>
      <c r="C41" s="57" t="s">
        <v>9</v>
      </c>
      <c r="D41" s="59" t="s">
        <v>1769</v>
      </c>
      <c r="E41" s="68">
        <v>377.93427</v>
      </c>
    </row>
    <row r="42" spans="1:5" ht="12.75" customHeight="1">
      <c r="A42" s="60" t="s">
        <v>1858</v>
      </c>
      <c r="B42" s="61">
        <v>41380</v>
      </c>
      <c r="C42" s="60" t="s">
        <v>11</v>
      </c>
      <c r="D42" s="65" t="s">
        <v>1861</v>
      </c>
      <c r="E42" s="67">
        <v>805.000005</v>
      </c>
    </row>
    <row r="43" spans="1:5" ht="12.75" customHeight="1">
      <c r="A43" s="57" t="s">
        <v>1828</v>
      </c>
      <c r="B43" s="62">
        <v>41361</v>
      </c>
      <c r="C43" s="57" t="s">
        <v>9</v>
      </c>
      <c r="D43" s="59" t="s">
        <v>1827</v>
      </c>
      <c r="E43" s="68">
        <v>704.7</v>
      </c>
    </row>
    <row r="44" spans="1:5" ht="12.75" customHeight="1">
      <c r="A44" s="60" t="s">
        <v>1829</v>
      </c>
      <c r="B44" s="61">
        <v>41340</v>
      </c>
      <c r="C44" s="60" t="s">
        <v>11</v>
      </c>
      <c r="D44" s="65" t="s">
        <v>1826</v>
      </c>
      <c r="E44" s="67">
        <v>62.1792925</v>
      </c>
    </row>
    <row r="45" spans="1:5" ht="12.75" customHeight="1">
      <c r="A45" s="57" t="s">
        <v>1808</v>
      </c>
      <c r="B45" s="62">
        <v>41312</v>
      </c>
      <c r="C45" s="57" t="s">
        <v>11</v>
      </c>
      <c r="D45" s="59" t="s">
        <v>1809</v>
      </c>
      <c r="E45" s="68">
        <v>527.85</v>
      </c>
    </row>
    <row r="46" spans="1:5" ht="12.75" customHeight="1">
      <c r="A46" s="208" t="s">
        <v>1797</v>
      </c>
      <c r="B46" s="209">
        <v>41298</v>
      </c>
      <c r="C46" s="208" t="s">
        <v>9</v>
      </c>
      <c r="D46" s="210" t="s">
        <v>22</v>
      </c>
      <c r="E46" s="211">
        <v>768.684546</v>
      </c>
    </row>
    <row r="47" spans="1:5" ht="12.75" customHeight="1">
      <c r="A47" s="46"/>
      <c r="B47" s="46"/>
      <c r="C47" s="46"/>
      <c r="D47" s="46" t="s">
        <v>1798</v>
      </c>
      <c r="E47" s="47">
        <f>SUM(E29:E46)</f>
        <v>23895.441918530007</v>
      </c>
    </row>
    <row r="48" spans="1:5" s="12" customFormat="1" ht="12.75" customHeight="1">
      <c r="A48" s="34"/>
      <c r="B48" s="34"/>
      <c r="C48" s="34"/>
      <c r="D48" s="34"/>
      <c r="E48" s="34"/>
    </row>
    <row r="49" spans="1:5" s="12" customFormat="1" ht="12.75" customHeight="1">
      <c r="A49" s="34"/>
      <c r="B49" s="34"/>
      <c r="C49" s="34"/>
      <c r="D49" s="34"/>
      <c r="E49" s="34"/>
    </row>
    <row r="50" spans="1:5" s="53" customFormat="1" ht="19.5" customHeight="1">
      <c r="A50" s="220" t="s">
        <v>1484</v>
      </c>
      <c r="B50" s="221"/>
      <c r="C50" s="221"/>
      <c r="D50" s="221"/>
      <c r="E50" s="221"/>
    </row>
    <row r="51" spans="1:5" ht="12.75" customHeight="1">
      <c r="A51" s="50" t="s">
        <v>3</v>
      </c>
      <c r="B51" s="50" t="s">
        <v>3208</v>
      </c>
      <c r="C51" s="44" t="s">
        <v>4</v>
      </c>
      <c r="D51" s="50" t="s">
        <v>5</v>
      </c>
      <c r="E51" s="45" t="s">
        <v>669</v>
      </c>
    </row>
    <row r="52" spans="1:5" ht="12.75" customHeight="1">
      <c r="A52" s="63" t="s">
        <v>1755</v>
      </c>
      <c r="B52" s="86">
        <v>41256</v>
      </c>
      <c r="C52" s="63" t="s">
        <v>9</v>
      </c>
      <c r="D52" s="64" t="s">
        <v>58</v>
      </c>
      <c r="E52" s="66">
        <v>447.62969250000003</v>
      </c>
    </row>
    <row r="53" spans="1:5" ht="12.75" customHeight="1">
      <c r="A53" s="60" t="s">
        <v>1756</v>
      </c>
      <c r="B53" s="61">
        <v>41253</v>
      </c>
      <c r="C53" s="60" t="s">
        <v>9</v>
      </c>
      <c r="D53" s="65" t="s">
        <v>1753</v>
      </c>
      <c r="E53" s="67">
        <v>1420.5685919999999</v>
      </c>
    </row>
    <row r="54" spans="1:5" ht="12.75" customHeight="1">
      <c r="A54" s="57" t="s">
        <v>1754</v>
      </c>
      <c r="B54" s="62">
        <v>41248</v>
      </c>
      <c r="C54" s="57" t="s">
        <v>9</v>
      </c>
      <c r="D54" s="59" t="s">
        <v>1234</v>
      </c>
      <c r="E54" s="68">
        <v>1050</v>
      </c>
    </row>
    <row r="55" spans="1:5" ht="12.75" customHeight="1">
      <c r="A55" s="60" t="s">
        <v>1742</v>
      </c>
      <c r="B55" s="61">
        <v>41242</v>
      </c>
      <c r="C55" s="60" t="s">
        <v>9</v>
      </c>
      <c r="D55" s="65" t="s">
        <v>201</v>
      </c>
      <c r="E55" s="67">
        <v>556.875</v>
      </c>
    </row>
    <row r="56" spans="1:5" ht="12.75" customHeight="1">
      <c r="A56" s="57" t="s">
        <v>1697</v>
      </c>
      <c r="B56" s="62">
        <v>41208</v>
      </c>
      <c r="C56" s="57" t="s">
        <v>9</v>
      </c>
      <c r="D56" s="59" t="s">
        <v>1698</v>
      </c>
      <c r="E56" s="68">
        <v>439.320868</v>
      </c>
    </row>
    <row r="57" spans="1:5" ht="12.75" customHeight="1">
      <c r="A57" s="60" t="s">
        <v>1684</v>
      </c>
      <c r="B57" s="61">
        <v>41110</v>
      </c>
      <c r="C57" s="60" t="s">
        <v>9</v>
      </c>
      <c r="D57" s="65" t="s">
        <v>1683</v>
      </c>
      <c r="E57" s="67">
        <v>1755</v>
      </c>
    </row>
    <row r="58" spans="1:5" ht="12.75" customHeight="1">
      <c r="A58" s="57" t="s">
        <v>1692</v>
      </c>
      <c r="B58" s="62">
        <v>41088</v>
      </c>
      <c r="C58" s="57" t="s">
        <v>9</v>
      </c>
      <c r="D58" s="59" t="s">
        <v>1602</v>
      </c>
      <c r="E58" s="68">
        <v>1479.0955840000001</v>
      </c>
    </row>
    <row r="59" spans="1:5" ht="12.75" customHeight="1">
      <c r="A59" s="60" t="s">
        <v>1693</v>
      </c>
      <c r="B59" s="61">
        <v>41082</v>
      </c>
      <c r="C59" s="60" t="s">
        <v>9</v>
      </c>
      <c r="D59" s="65" t="s">
        <v>1309</v>
      </c>
      <c r="E59" s="67">
        <v>553.15</v>
      </c>
    </row>
    <row r="60" spans="1:5" ht="12.75" customHeight="1">
      <c r="A60" s="57" t="s">
        <v>1560</v>
      </c>
      <c r="B60" s="62">
        <v>41025</v>
      </c>
      <c r="C60" s="57" t="s">
        <v>11</v>
      </c>
      <c r="D60" s="59" t="s">
        <v>1563</v>
      </c>
      <c r="E60" s="68">
        <v>425.596178</v>
      </c>
    </row>
    <row r="61" spans="1:5" ht="12.75" customHeight="1">
      <c r="A61" s="60" t="s">
        <v>1559</v>
      </c>
      <c r="B61" s="61">
        <v>41024</v>
      </c>
      <c r="C61" s="60" t="s">
        <v>9</v>
      </c>
      <c r="D61" s="65" t="s">
        <v>1562</v>
      </c>
      <c r="E61" s="67">
        <v>1443.55645855</v>
      </c>
    </row>
    <row r="62" spans="1:5" ht="12.75" customHeight="1">
      <c r="A62" s="57" t="s">
        <v>1558</v>
      </c>
      <c r="B62" s="62">
        <v>41024</v>
      </c>
      <c r="C62" s="57" t="s">
        <v>11</v>
      </c>
      <c r="D62" s="59" t="s">
        <v>1561</v>
      </c>
      <c r="E62" s="68">
        <v>3656.25</v>
      </c>
    </row>
    <row r="63" spans="1:5" ht="12.75" customHeight="1">
      <c r="A63" s="60" t="s">
        <v>1557</v>
      </c>
      <c r="B63" s="61">
        <v>41019</v>
      </c>
      <c r="C63" s="60" t="s">
        <v>11</v>
      </c>
      <c r="D63" s="65" t="s">
        <v>1564</v>
      </c>
      <c r="E63" s="67">
        <v>313.926489</v>
      </c>
    </row>
    <row r="64" spans="1:5" ht="12.75" customHeight="1">
      <c r="A64" s="57" t="s">
        <v>1556</v>
      </c>
      <c r="B64" s="62">
        <v>41017</v>
      </c>
      <c r="C64" s="57" t="s">
        <v>9</v>
      </c>
      <c r="D64" s="59" t="s">
        <v>1314</v>
      </c>
      <c r="E64" s="68">
        <v>758.5444515</v>
      </c>
    </row>
    <row r="65" spans="1:5" ht="12.75" customHeight="1">
      <c r="A65" s="46"/>
      <c r="B65" s="46"/>
      <c r="C65" s="46"/>
      <c r="D65" s="46" t="s">
        <v>1485</v>
      </c>
      <c r="E65" s="47">
        <f>SUM(E52:E64)</f>
        <v>14299.513313549998</v>
      </c>
    </row>
    <row r="66" spans="1:5" ht="12.75" customHeight="1">
      <c r="A66" s="35"/>
      <c r="B66" s="36"/>
      <c r="C66" s="32"/>
      <c r="D66" s="32"/>
      <c r="E66" s="37"/>
    </row>
    <row r="67" spans="1:5" ht="12.75" customHeight="1">
      <c r="A67" s="35"/>
      <c r="B67" s="36"/>
      <c r="C67" s="32"/>
      <c r="D67" s="32"/>
      <c r="E67" s="37"/>
    </row>
    <row r="68" spans="1:5" s="53" customFormat="1" ht="19.5" customHeight="1">
      <c r="A68" s="220" t="s">
        <v>2</v>
      </c>
      <c r="B68" s="221"/>
      <c r="C68" s="221"/>
      <c r="D68" s="221"/>
      <c r="E68" s="221"/>
    </row>
    <row r="69" spans="1:5" ht="12.75" customHeight="1">
      <c r="A69" s="50" t="s">
        <v>3</v>
      </c>
      <c r="B69" s="50" t="s">
        <v>3208</v>
      </c>
      <c r="C69" s="44" t="s">
        <v>4</v>
      </c>
      <c r="D69" s="50" t="s">
        <v>5</v>
      </c>
      <c r="E69" s="45" t="s">
        <v>669</v>
      </c>
    </row>
    <row r="70" spans="1:5" ht="12.75" customHeight="1">
      <c r="A70" s="63" t="s">
        <v>1402</v>
      </c>
      <c r="B70" s="86">
        <v>40844</v>
      </c>
      <c r="C70" s="63" t="s">
        <v>9</v>
      </c>
      <c r="D70" s="64" t="s">
        <v>592</v>
      </c>
      <c r="E70" s="66">
        <v>31.55161324</v>
      </c>
    </row>
    <row r="71" spans="1:5" ht="12.75" customHeight="1">
      <c r="A71" s="60" t="s">
        <v>1401</v>
      </c>
      <c r="B71" s="61">
        <v>40821</v>
      </c>
      <c r="C71" s="60" t="s">
        <v>9</v>
      </c>
      <c r="D71" s="65" t="s">
        <v>1400</v>
      </c>
      <c r="E71" s="67">
        <v>1722.2219648</v>
      </c>
    </row>
    <row r="72" spans="1:5" ht="12.75" customHeight="1">
      <c r="A72" s="57" t="s">
        <v>1363</v>
      </c>
      <c r="B72" s="62">
        <v>40749</v>
      </c>
      <c r="C72" s="57" t="s">
        <v>11</v>
      </c>
      <c r="D72" s="59" t="s">
        <v>609</v>
      </c>
      <c r="E72" s="68">
        <v>426.80414</v>
      </c>
    </row>
    <row r="73" spans="1:5" ht="12.75" customHeight="1">
      <c r="A73" s="60" t="s">
        <v>1365</v>
      </c>
      <c r="B73" s="61">
        <v>40732</v>
      </c>
      <c r="C73" s="60" t="s">
        <v>9</v>
      </c>
      <c r="D73" s="65" t="s">
        <v>1361</v>
      </c>
      <c r="E73" s="67">
        <v>810.72402</v>
      </c>
    </row>
    <row r="74" spans="1:5" ht="12.75" customHeight="1">
      <c r="A74" s="57" t="s">
        <v>1366</v>
      </c>
      <c r="B74" s="62">
        <v>40725</v>
      </c>
      <c r="C74" s="57" t="s">
        <v>9</v>
      </c>
      <c r="D74" s="59" t="s">
        <v>1362</v>
      </c>
      <c r="E74" s="68">
        <v>309.456274</v>
      </c>
    </row>
    <row r="75" spans="1:5" ht="12.75" customHeight="1">
      <c r="A75" s="60" t="s">
        <v>1308</v>
      </c>
      <c r="B75" s="61">
        <v>40724</v>
      </c>
      <c r="C75" s="60" t="s">
        <v>9</v>
      </c>
      <c r="D75" s="65" t="s">
        <v>1312</v>
      </c>
      <c r="E75" s="67">
        <v>424.94374999999997</v>
      </c>
    </row>
    <row r="76" spans="1:5" ht="12.75" customHeight="1">
      <c r="A76" s="57" t="s">
        <v>1307</v>
      </c>
      <c r="B76" s="62">
        <v>40723</v>
      </c>
      <c r="C76" s="57" t="s">
        <v>9</v>
      </c>
      <c r="D76" s="59" t="s">
        <v>1311</v>
      </c>
      <c r="E76" s="68">
        <v>690.2875</v>
      </c>
    </row>
    <row r="77" spans="1:5" ht="12.75" customHeight="1">
      <c r="A77" s="60" t="s">
        <v>1306</v>
      </c>
      <c r="B77" s="61">
        <v>40723</v>
      </c>
      <c r="C77" s="60" t="s">
        <v>11</v>
      </c>
      <c r="D77" s="65" t="s">
        <v>1310</v>
      </c>
      <c r="E77" s="67">
        <v>461.5540545</v>
      </c>
    </row>
    <row r="78" spans="1:5" ht="12.75" customHeight="1">
      <c r="A78" s="57" t="s">
        <v>1313</v>
      </c>
      <c r="B78" s="62">
        <v>40722</v>
      </c>
      <c r="C78" s="57" t="s">
        <v>11</v>
      </c>
      <c r="D78" s="59" t="s">
        <v>1314</v>
      </c>
      <c r="E78" s="68">
        <v>1085.147882</v>
      </c>
    </row>
    <row r="79" spans="1:5" ht="12.75" customHeight="1">
      <c r="A79" s="60" t="s">
        <v>1305</v>
      </c>
      <c r="B79" s="61">
        <v>40718</v>
      </c>
      <c r="C79" s="60" t="s">
        <v>11</v>
      </c>
      <c r="D79" s="65" t="s">
        <v>1309</v>
      </c>
      <c r="E79" s="67">
        <v>465.75</v>
      </c>
    </row>
    <row r="80" spans="1:5" ht="12.75" customHeight="1">
      <c r="A80" s="57" t="s">
        <v>1280</v>
      </c>
      <c r="B80" s="62">
        <v>40674</v>
      </c>
      <c r="C80" s="57" t="s">
        <v>9</v>
      </c>
      <c r="D80" s="59" t="s">
        <v>1281</v>
      </c>
      <c r="E80" s="68">
        <v>731</v>
      </c>
    </row>
    <row r="81" spans="1:5" ht="12.75" customHeight="1">
      <c r="A81" s="60" t="s">
        <v>1261</v>
      </c>
      <c r="B81" s="61">
        <v>40662</v>
      </c>
      <c r="C81" s="60" t="s">
        <v>11</v>
      </c>
      <c r="D81" s="65" t="s">
        <v>1257</v>
      </c>
      <c r="E81" s="67">
        <v>925.785536</v>
      </c>
    </row>
    <row r="82" spans="1:5" ht="12.75" customHeight="1">
      <c r="A82" s="57" t="s">
        <v>1259</v>
      </c>
      <c r="B82" s="62">
        <v>40646</v>
      </c>
      <c r="C82" s="57" t="s">
        <v>9</v>
      </c>
      <c r="D82" s="59" t="s">
        <v>1258</v>
      </c>
      <c r="E82" s="68">
        <v>5536.9875686</v>
      </c>
    </row>
    <row r="83" spans="1:5" ht="12.75" customHeight="1">
      <c r="A83" s="60" t="s">
        <v>1260</v>
      </c>
      <c r="B83" s="61">
        <v>40645</v>
      </c>
      <c r="C83" s="60" t="s">
        <v>11</v>
      </c>
      <c r="D83" s="65" t="s">
        <v>486</v>
      </c>
      <c r="E83" s="67">
        <v>539.310336</v>
      </c>
    </row>
    <row r="84" spans="1:5" ht="12.75" customHeight="1">
      <c r="A84" s="57" t="s">
        <v>1246</v>
      </c>
      <c r="B84" s="62">
        <v>40606</v>
      </c>
      <c r="C84" s="57" t="s">
        <v>11</v>
      </c>
      <c r="D84" s="59" t="s">
        <v>1230</v>
      </c>
      <c r="E84" s="68">
        <v>474.21370349999995</v>
      </c>
    </row>
    <row r="85" spans="1:5" ht="12.75" customHeight="1">
      <c r="A85" s="60" t="s">
        <v>1206</v>
      </c>
      <c r="B85" s="61">
        <v>40588</v>
      </c>
      <c r="C85" s="60" t="s">
        <v>9</v>
      </c>
      <c r="D85" s="65" t="s">
        <v>1208</v>
      </c>
      <c r="E85" s="67">
        <v>291.26625</v>
      </c>
    </row>
    <row r="86" spans="1:5" ht="12.75" customHeight="1">
      <c r="A86" s="57" t="s">
        <v>1205</v>
      </c>
      <c r="B86" s="62">
        <v>40584</v>
      </c>
      <c r="C86" s="57" t="s">
        <v>9</v>
      </c>
      <c r="D86" s="59" t="s">
        <v>1209</v>
      </c>
      <c r="E86" s="68">
        <v>354.2</v>
      </c>
    </row>
    <row r="87" spans="1:5" ht="12.75" customHeight="1">
      <c r="A87" s="60" t="s">
        <v>1204</v>
      </c>
      <c r="B87" s="61">
        <v>40582</v>
      </c>
      <c r="C87" s="60" t="s">
        <v>11</v>
      </c>
      <c r="D87" s="65" t="s">
        <v>1210</v>
      </c>
      <c r="E87" s="67">
        <v>1515.079361</v>
      </c>
    </row>
    <row r="88" spans="1:5" ht="12.75" customHeight="1">
      <c r="A88" s="57" t="s">
        <v>1203</v>
      </c>
      <c r="B88" s="62">
        <v>40578</v>
      </c>
      <c r="C88" s="57" t="s">
        <v>11</v>
      </c>
      <c r="D88" s="59" t="s">
        <v>1211</v>
      </c>
      <c r="E88" s="68">
        <v>506.86503000000005</v>
      </c>
    </row>
    <row r="89" spans="1:5" ht="12.75" customHeight="1">
      <c r="A89" s="60" t="s">
        <v>1202</v>
      </c>
      <c r="B89" s="61">
        <v>40578</v>
      </c>
      <c r="C89" s="60" t="s">
        <v>9</v>
      </c>
      <c r="D89" s="65" t="s">
        <v>1212</v>
      </c>
      <c r="E89" s="67">
        <v>199.0142325</v>
      </c>
    </row>
    <row r="90" spans="1:5" ht="12.75" customHeight="1">
      <c r="A90" s="57" t="s">
        <v>1200</v>
      </c>
      <c r="B90" s="62">
        <v>40576</v>
      </c>
      <c r="C90" s="57" t="s">
        <v>9</v>
      </c>
      <c r="D90" s="59" t="s">
        <v>270</v>
      </c>
      <c r="E90" s="68">
        <v>414</v>
      </c>
    </row>
    <row r="91" spans="1:5" ht="12.75" customHeight="1">
      <c r="A91" s="60" t="s">
        <v>1201</v>
      </c>
      <c r="B91" s="61">
        <v>40576</v>
      </c>
      <c r="C91" s="60" t="s">
        <v>11</v>
      </c>
      <c r="D91" s="65" t="s">
        <v>1213</v>
      </c>
      <c r="E91" s="67">
        <v>499.99998</v>
      </c>
    </row>
    <row r="92" spans="1:5" ht="12.75" customHeight="1">
      <c r="A92" s="88" t="s">
        <v>1199</v>
      </c>
      <c r="B92" s="185">
        <v>40575</v>
      </c>
      <c r="C92" s="88" t="s">
        <v>11</v>
      </c>
      <c r="D92" s="186" t="s">
        <v>1214</v>
      </c>
      <c r="E92" s="207">
        <v>565.808847</v>
      </c>
    </row>
    <row r="93" spans="1:5" ht="12.75" customHeight="1">
      <c r="A93" s="46"/>
      <c r="B93" s="46"/>
      <c r="C93" s="46"/>
      <c r="D93" s="46" t="s">
        <v>6</v>
      </c>
      <c r="E93" s="47">
        <f>SUM(E70:E92)</f>
        <v>18981.972043140006</v>
      </c>
    </row>
    <row r="94" spans="1:5" ht="12.75" customHeight="1">
      <c r="A94" s="35"/>
      <c r="B94" s="36"/>
      <c r="C94" s="32"/>
      <c r="D94" s="32"/>
      <c r="E94" s="37"/>
    </row>
    <row r="95" spans="1:5" ht="12.75" customHeight="1">
      <c r="A95" s="35"/>
      <c r="B95" s="36"/>
      <c r="C95" s="32"/>
      <c r="D95" s="32"/>
      <c r="E95" s="37"/>
    </row>
    <row r="96" spans="1:5" s="53" customFormat="1" ht="19.5" customHeight="1">
      <c r="A96" s="220" t="s">
        <v>7</v>
      </c>
      <c r="B96" s="221"/>
      <c r="C96" s="221"/>
      <c r="D96" s="221"/>
      <c r="E96" s="221"/>
    </row>
    <row r="97" spans="1:5" ht="12.75" customHeight="1">
      <c r="A97" s="50" t="s">
        <v>3</v>
      </c>
      <c r="B97" s="50" t="s">
        <v>3208</v>
      </c>
      <c r="C97" s="44" t="s">
        <v>4</v>
      </c>
      <c r="D97" s="50" t="s">
        <v>5</v>
      </c>
      <c r="E97" s="45" t="s">
        <v>669</v>
      </c>
    </row>
    <row r="98" spans="1:5" ht="12.75" customHeight="1">
      <c r="A98" s="63" t="s">
        <v>10</v>
      </c>
      <c r="B98" s="86">
        <v>40529</v>
      </c>
      <c r="C98" s="63" t="s">
        <v>11</v>
      </c>
      <c r="D98" s="64" t="s">
        <v>12</v>
      </c>
      <c r="E98" s="66">
        <v>654.6976559999999</v>
      </c>
    </row>
    <row r="99" spans="1:5" ht="12.75" customHeight="1">
      <c r="A99" s="60" t="s">
        <v>13</v>
      </c>
      <c r="B99" s="61">
        <v>40522</v>
      </c>
      <c r="C99" s="60" t="s">
        <v>9</v>
      </c>
      <c r="D99" s="65" t="s">
        <v>14</v>
      </c>
      <c r="E99" s="67">
        <v>844.1</v>
      </c>
    </row>
    <row r="100" spans="1:5" ht="12.75" customHeight="1">
      <c r="A100" s="57" t="s">
        <v>15</v>
      </c>
      <c r="B100" s="62">
        <v>40480</v>
      </c>
      <c r="C100" s="57" t="s">
        <v>11</v>
      </c>
      <c r="D100" s="59" t="s">
        <v>16</v>
      </c>
      <c r="E100" s="68">
        <v>644.625</v>
      </c>
    </row>
    <row r="101" spans="1:5" ht="12.75" customHeight="1">
      <c r="A101" s="60" t="s">
        <v>17</v>
      </c>
      <c r="B101" s="61">
        <v>40473</v>
      </c>
      <c r="C101" s="60" t="s">
        <v>11</v>
      </c>
      <c r="D101" s="65" t="s">
        <v>18</v>
      </c>
      <c r="E101" s="67">
        <v>2624.4</v>
      </c>
    </row>
    <row r="102" spans="1:5" ht="12.75" customHeight="1">
      <c r="A102" s="57" t="s">
        <v>19</v>
      </c>
      <c r="B102" s="62">
        <v>40473</v>
      </c>
      <c r="C102" s="57" t="s">
        <v>9</v>
      </c>
      <c r="D102" s="59" t="s">
        <v>20</v>
      </c>
      <c r="E102" s="68">
        <v>207.0552</v>
      </c>
    </row>
    <row r="103" spans="1:5" ht="12.75" customHeight="1">
      <c r="A103" s="60" t="s">
        <v>21</v>
      </c>
      <c r="B103" s="61">
        <v>40452</v>
      </c>
      <c r="C103" s="60" t="s">
        <v>9</v>
      </c>
      <c r="D103" s="65" t="s">
        <v>22</v>
      </c>
      <c r="E103" s="67">
        <v>685.587716</v>
      </c>
    </row>
    <row r="104" spans="1:5" ht="12.75" customHeight="1">
      <c r="A104" s="57" t="s">
        <v>23</v>
      </c>
      <c r="B104" s="62">
        <v>40445</v>
      </c>
      <c r="C104" s="57" t="s">
        <v>9</v>
      </c>
      <c r="D104" s="59" t="s">
        <v>24</v>
      </c>
      <c r="E104" s="68">
        <v>120248.5587703</v>
      </c>
    </row>
    <row r="105" spans="1:5" ht="12.75" customHeight="1">
      <c r="A105" s="60" t="s">
        <v>25</v>
      </c>
      <c r="B105" s="61">
        <v>40444</v>
      </c>
      <c r="C105" s="60" t="s">
        <v>9</v>
      </c>
      <c r="D105" s="65" t="s">
        <v>26</v>
      </c>
      <c r="E105" s="67">
        <v>15.75452767</v>
      </c>
    </row>
    <row r="106" spans="1:5" ht="12.75" customHeight="1">
      <c r="A106" s="57" t="s">
        <v>27</v>
      </c>
      <c r="B106" s="62">
        <v>40438</v>
      </c>
      <c r="C106" s="57" t="s">
        <v>9</v>
      </c>
      <c r="D106" s="59" t="s">
        <v>28</v>
      </c>
      <c r="E106" s="68">
        <v>48.84456615</v>
      </c>
    </row>
    <row r="107" spans="1:5" ht="12.75" customHeight="1">
      <c r="A107" s="60" t="s">
        <v>29</v>
      </c>
      <c r="B107" s="61">
        <v>40371</v>
      </c>
      <c r="C107" s="60" t="s">
        <v>11</v>
      </c>
      <c r="D107" s="65" t="s">
        <v>30</v>
      </c>
      <c r="E107" s="67">
        <v>172.5</v>
      </c>
    </row>
    <row r="108" spans="1:5" ht="12.75" customHeight="1">
      <c r="A108" s="57" t="s">
        <v>31</v>
      </c>
      <c r="B108" s="62">
        <v>40360</v>
      </c>
      <c r="C108" s="57" t="s">
        <v>9</v>
      </c>
      <c r="D108" s="59" t="s">
        <v>32</v>
      </c>
      <c r="E108" s="68">
        <v>9761.4</v>
      </c>
    </row>
    <row r="109" spans="1:5" ht="12.75" customHeight="1">
      <c r="A109" s="60" t="s">
        <v>33</v>
      </c>
      <c r="B109" s="61">
        <v>40296</v>
      </c>
      <c r="C109" s="60" t="s">
        <v>9</v>
      </c>
      <c r="D109" s="65" t="s">
        <v>34</v>
      </c>
      <c r="E109" s="67">
        <v>1840</v>
      </c>
    </row>
    <row r="110" spans="1:5" ht="12.75" customHeight="1">
      <c r="A110" s="57" t="s">
        <v>35</v>
      </c>
      <c r="B110" s="62">
        <v>40288</v>
      </c>
      <c r="C110" s="57" t="s">
        <v>11</v>
      </c>
      <c r="D110" s="59" t="s">
        <v>36</v>
      </c>
      <c r="E110" s="68">
        <v>494.511624</v>
      </c>
    </row>
    <row r="111" spans="1:5" ht="12.75" customHeight="1">
      <c r="A111" s="60" t="s">
        <v>37</v>
      </c>
      <c r="B111" s="61">
        <v>40284</v>
      </c>
      <c r="C111" s="60" t="s">
        <v>9</v>
      </c>
      <c r="D111" s="65" t="s">
        <v>38</v>
      </c>
      <c r="E111" s="67">
        <v>506.000004</v>
      </c>
    </row>
    <row r="112" spans="1:5" ht="12.75" customHeight="1">
      <c r="A112" s="57" t="s">
        <v>39</v>
      </c>
      <c r="B112" s="62">
        <v>40283</v>
      </c>
      <c r="C112" s="57" t="s">
        <v>11</v>
      </c>
      <c r="D112" s="59" t="s">
        <v>40</v>
      </c>
      <c r="E112" s="68">
        <v>685.7407335</v>
      </c>
    </row>
    <row r="113" spans="1:5" ht="12.75" customHeight="1">
      <c r="A113" s="60" t="s">
        <v>41</v>
      </c>
      <c r="B113" s="61">
        <v>40269</v>
      </c>
      <c r="C113" s="60" t="s">
        <v>9</v>
      </c>
      <c r="D113" s="65" t="s">
        <v>42</v>
      </c>
      <c r="E113" s="67">
        <v>1232.616</v>
      </c>
    </row>
    <row r="114" spans="1:5" ht="12.75" customHeight="1">
      <c r="A114" s="57" t="s">
        <v>43</v>
      </c>
      <c r="B114" s="62">
        <v>40268</v>
      </c>
      <c r="C114" s="57" t="s">
        <v>11</v>
      </c>
      <c r="D114" s="59" t="s">
        <v>44</v>
      </c>
      <c r="E114" s="68">
        <v>1368.0285</v>
      </c>
    </row>
    <row r="115" spans="1:5" ht="12.75" customHeight="1">
      <c r="A115" s="60" t="s">
        <v>45</v>
      </c>
      <c r="B115" s="61">
        <v>40261</v>
      </c>
      <c r="C115" s="60" t="s">
        <v>9</v>
      </c>
      <c r="D115" s="65" t="s">
        <v>46</v>
      </c>
      <c r="E115" s="67">
        <v>1062.5</v>
      </c>
    </row>
    <row r="116" spans="1:5" ht="12.75" customHeight="1">
      <c r="A116" s="57" t="s">
        <v>47</v>
      </c>
      <c r="B116" s="62">
        <v>40256</v>
      </c>
      <c r="C116" s="57" t="s">
        <v>11</v>
      </c>
      <c r="D116" s="59" t="s">
        <v>48</v>
      </c>
      <c r="E116" s="68">
        <v>2817.96</v>
      </c>
    </row>
    <row r="117" spans="1:5" ht="12.75" customHeight="1">
      <c r="A117" s="60" t="s">
        <v>49</v>
      </c>
      <c r="B117" s="61">
        <v>40242</v>
      </c>
      <c r="C117" s="60" t="s">
        <v>11</v>
      </c>
      <c r="D117" s="65" t="s">
        <v>50</v>
      </c>
      <c r="E117" s="67">
        <v>1074.5462</v>
      </c>
    </row>
    <row r="118" spans="1:5" ht="12.75" customHeight="1">
      <c r="A118" s="57" t="s">
        <v>51</v>
      </c>
      <c r="B118" s="62">
        <v>40214</v>
      </c>
      <c r="C118" s="57" t="s">
        <v>9</v>
      </c>
      <c r="D118" s="59" t="s">
        <v>52</v>
      </c>
      <c r="E118" s="68">
        <v>1618.8914615</v>
      </c>
    </row>
    <row r="119" spans="1:5" ht="12.75" customHeight="1">
      <c r="A119" s="60" t="s">
        <v>53</v>
      </c>
      <c r="B119" s="61">
        <v>40213</v>
      </c>
      <c r="C119" s="60" t="s">
        <v>11</v>
      </c>
      <c r="D119" s="65" t="s">
        <v>54</v>
      </c>
      <c r="E119" s="67">
        <v>723.856</v>
      </c>
    </row>
    <row r="120" spans="1:5" ht="12.75" customHeight="1">
      <c r="A120" s="57" t="s">
        <v>55</v>
      </c>
      <c r="B120" s="62">
        <v>40212</v>
      </c>
      <c r="C120" s="57" t="s">
        <v>9</v>
      </c>
      <c r="D120" s="59" t="s">
        <v>56</v>
      </c>
      <c r="E120" s="68">
        <v>280</v>
      </c>
    </row>
    <row r="121" spans="1:5" ht="12.75" customHeight="1">
      <c r="A121" s="60" t="s">
        <v>57</v>
      </c>
      <c r="B121" s="61">
        <v>40206</v>
      </c>
      <c r="C121" s="60" t="s">
        <v>11</v>
      </c>
      <c r="D121" s="65" t="s">
        <v>58</v>
      </c>
      <c r="E121" s="67">
        <v>672.75</v>
      </c>
    </row>
    <row r="122" spans="1:5" ht="12.75" customHeight="1">
      <c r="A122" s="46"/>
      <c r="B122" s="46"/>
      <c r="C122" s="46"/>
      <c r="D122" s="46" t="s">
        <v>59</v>
      </c>
      <c r="E122" s="47">
        <f>SUM(E98:E121)</f>
        <v>150284.92395912</v>
      </c>
    </row>
    <row r="123" spans="1:5" ht="12.75" customHeight="1">
      <c r="A123" s="35"/>
      <c r="B123" s="36"/>
      <c r="C123" s="32"/>
      <c r="D123" s="32"/>
      <c r="E123" s="37"/>
    </row>
    <row r="124" spans="1:5" ht="12.75" customHeight="1">
      <c r="A124" s="35"/>
      <c r="B124" s="36"/>
      <c r="C124" s="32"/>
      <c r="D124" s="32"/>
      <c r="E124" s="37"/>
    </row>
    <row r="125" spans="1:5" s="53" customFormat="1" ht="19.5" customHeight="1">
      <c r="A125" s="220" t="s">
        <v>60</v>
      </c>
      <c r="B125" s="221"/>
      <c r="C125" s="221"/>
      <c r="D125" s="221"/>
      <c r="E125" s="221"/>
    </row>
    <row r="126" spans="1:5" ht="12.75" customHeight="1">
      <c r="A126" s="50" t="s">
        <v>3</v>
      </c>
      <c r="B126" s="50" t="s">
        <v>3208</v>
      </c>
      <c r="C126" s="44" t="s">
        <v>4</v>
      </c>
      <c r="D126" s="50" t="s">
        <v>5</v>
      </c>
      <c r="E126" s="45" t="s">
        <v>669</v>
      </c>
    </row>
    <row r="127" spans="1:5" ht="12.75" customHeight="1">
      <c r="A127" s="63" t="s">
        <v>61</v>
      </c>
      <c r="B127" s="86">
        <v>40156</v>
      </c>
      <c r="C127" s="63" t="s">
        <v>9</v>
      </c>
      <c r="D127" s="64" t="s">
        <v>62</v>
      </c>
      <c r="E127" s="66">
        <v>750.375</v>
      </c>
    </row>
    <row r="128" spans="1:5" ht="12.75" customHeight="1">
      <c r="A128" s="60" t="s">
        <v>63</v>
      </c>
      <c r="B128" s="61">
        <v>40163</v>
      </c>
      <c r="C128" s="60" t="s">
        <v>11</v>
      </c>
      <c r="D128" s="65" t="s">
        <v>64</v>
      </c>
      <c r="E128" s="67">
        <v>630.23312</v>
      </c>
    </row>
    <row r="129" spans="1:5" ht="12.75" customHeight="1">
      <c r="A129" s="57" t="s">
        <v>65</v>
      </c>
      <c r="B129" s="62">
        <v>40142</v>
      </c>
      <c r="C129" s="57" t="s">
        <v>9</v>
      </c>
      <c r="D129" s="59" t="s">
        <v>66</v>
      </c>
      <c r="E129" s="68">
        <v>441.75</v>
      </c>
    </row>
    <row r="130" spans="1:5" ht="12.75" customHeight="1">
      <c r="A130" s="60" t="s">
        <v>67</v>
      </c>
      <c r="B130" s="61">
        <v>40135</v>
      </c>
      <c r="C130" s="60" t="s">
        <v>11</v>
      </c>
      <c r="D130" s="65" t="s">
        <v>68</v>
      </c>
      <c r="E130" s="67">
        <v>273.999999</v>
      </c>
    </row>
    <row r="131" spans="1:5" ht="12.75" customHeight="1">
      <c r="A131" s="57" t="s">
        <v>69</v>
      </c>
      <c r="B131" s="62">
        <v>40129</v>
      </c>
      <c r="C131" s="57" t="s">
        <v>9</v>
      </c>
      <c r="D131" s="59" t="s">
        <v>70</v>
      </c>
      <c r="E131" s="68">
        <v>1501.76</v>
      </c>
    </row>
    <row r="132" spans="1:5" ht="12.75" customHeight="1">
      <c r="A132" s="60" t="s">
        <v>71</v>
      </c>
      <c r="B132" s="61">
        <v>40114</v>
      </c>
      <c r="C132" s="60" t="s">
        <v>9</v>
      </c>
      <c r="D132" s="65" t="s">
        <v>72</v>
      </c>
      <c r="E132" s="67">
        <v>1182.5</v>
      </c>
    </row>
    <row r="133" spans="1:5" ht="12.75" customHeight="1">
      <c r="A133" s="57" t="s">
        <v>73</v>
      </c>
      <c r="B133" s="62">
        <v>40113</v>
      </c>
      <c r="C133" s="57" t="s">
        <v>11</v>
      </c>
      <c r="D133" s="59" t="s">
        <v>74</v>
      </c>
      <c r="E133" s="68">
        <v>881.373038</v>
      </c>
    </row>
    <row r="134" spans="1:5" ht="12.75" customHeight="1">
      <c r="A134" s="60" t="s">
        <v>75</v>
      </c>
      <c r="B134" s="61">
        <v>40109</v>
      </c>
      <c r="C134" s="60" t="s">
        <v>9</v>
      </c>
      <c r="D134" s="65" t="s">
        <v>76</v>
      </c>
      <c r="E134" s="67">
        <v>445.74</v>
      </c>
    </row>
    <row r="135" spans="1:5" ht="12.75" customHeight="1">
      <c r="A135" s="57" t="s">
        <v>77</v>
      </c>
      <c r="B135" s="62">
        <v>40108</v>
      </c>
      <c r="C135" s="57" t="s">
        <v>9</v>
      </c>
      <c r="D135" s="59" t="s">
        <v>78</v>
      </c>
      <c r="E135" s="68">
        <v>1263.735</v>
      </c>
    </row>
    <row r="136" spans="1:5" ht="12.75" customHeight="1">
      <c r="A136" s="60" t="s">
        <v>79</v>
      </c>
      <c r="B136" s="61">
        <v>40107</v>
      </c>
      <c r="C136" s="60" t="s">
        <v>9</v>
      </c>
      <c r="D136" s="65" t="s">
        <v>80</v>
      </c>
      <c r="E136" s="67">
        <v>664.7</v>
      </c>
    </row>
    <row r="137" spans="1:5" ht="12.75" customHeight="1">
      <c r="A137" s="57" t="s">
        <v>81</v>
      </c>
      <c r="B137" s="62">
        <v>40095</v>
      </c>
      <c r="C137" s="57" t="s">
        <v>9</v>
      </c>
      <c r="D137" s="59" t="s">
        <v>82</v>
      </c>
      <c r="E137" s="68">
        <v>1026.135</v>
      </c>
    </row>
    <row r="138" spans="1:5" ht="12.75" customHeight="1">
      <c r="A138" s="60" t="s">
        <v>83</v>
      </c>
      <c r="B138" s="61">
        <v>40093</v>
      </c>
      <c r="C138" s="60" t="s">
        <v>9</v>
      </c>
      <c r="D138" s="65" t="s">
        <v>84</v>
      </c>
      <c r="E138" s="67">
        <v>14100</v>
      </c>
    </row>
    <row r="139" spans="1:5" ht="12.75" customHeight="1">
      <c r="A139" s="57" t="s">
        <v>85</v>
      </c>
      <c r="B139" s="62">
        <v>40088</v>
      </c>
      <c r="C139" s="57" t="s">
        <v>9</v>
      </c>
      <c r="D139" s="59" t="s">
        <v>86</v>
      </c>
      <c r="E139" s="68">
        <v>1058.4</v>
      </c>
    </row>
    <row r="140" spans="1:5" ht="12.75" customHeight="1">
      <c r="A140" s="60" t="s">
        <v>87</v>
      </c>
      <c r="B140" s="61">
        <v>40088</v>
      </c>
      <c r="C140" s="60" t="s">
        <v>9</v>
      </c>
      <c r="D140" s="65" t="s">
        <v>88</v>
      </c>
      <c r="E140" s="67">
        <v>928.125</v>
      </c>
    </row>
    <row r="141" spans="1:5" ht="12.75" customHeight="1">
      <c r="A141" s="57" t="s">
        <v>89</v>
      </c>
      <c r="B141" s="62">
        <v>40081</v>
      </c>
      <c r="C141" s="57" t="s">
        <v>9</v>
      </c>
      <c r="D141" s="59" t="s">
        <v>90</v>
      </c>
      <c r="E141" s="68">
        <v>792.35</v>
      </c>
    </row>
    <row r="142" spans="1:5" ht="12.75" customHeight="1">
      <c r="A142" s="60" t="s">
        <v>91</v>
      </c>
      <c r="B142" s="61">
        <v>40081</v>
      </c>
      <c r="C142" s="60" t="s">
        <v>11</v>
      </c>
      <c r="D142" s="65" t="s">
        <v>92</v>
      </c>
      <c r="E142" s="67">
        <v>660.75168</v>
      </c>
    </row>
    <row r="143" spans="1:5" ht="12.75" customHeight="1">
      <c r="A143" s="57" t="s">
        <v>93</v>
      </c>
      <c r="B143" s="62">
        <v>40025</v>
      </c>
      <c r="C143" s="57" t="s">
        <v>9</v>
      </c>
      <c r="D143" s="59" t="s">
        <v>94</v>
      </c>
      <c r="E143" s="68">
        <v>1505.104865</v>
      </c>
    </row>
    <row r="144" spans="1:5" ht="12.75" customHeight="1">
      <c r="A144" s="60" t="s">
        <v>95</v>
      </c>
      <c r="B144" s="61">
        <v>40016</v>
      </c>
      <c r="C144" s="60" t="s">
        <v>9</v>
      </c>
      <c r="D144" s="65" t="s">
        <v>96</v>
      </c>
      <c r="E144" s="67">
        <v>5290</v>
      </c>
    </row>
    <row r="145" spans="1:5" ht="12.75" customHeight="1">
      <c r="A145" s="57" t="s">
        <v>97</v>
      </c>
      <c r="B145" s="62">
        <v>40009</v>
      </c>
      <c r="C145" s="57" t="s">
        <v>9</v>
      </c>
      <c r="D145" s="59" t="s">
        <v>42</v>
      </c>
      <c r="E145" s="68">
        <v>793.5</v>
      </c>
    </row>
    <row r="146" spans="1:5" ht="12.75" customHeight="1">
      <c r="A146" s="60" t="s">
        <v>98</v>
      </c>
      <c r="B146" s="61">
        <v>40008</v>
      </c>
      <c r="C146" s="60" t="s">
        <v>9</v>
      </c>
      <c r="D146" s="65" t="s">
        <v>99</v>
      </c>
      <c r="E146" s="67">
        <v>772.09152</v>
      </c>
    </row>
    <row r="147" spans="1:5" ht="12.75" customHeight="1">
      <c r="A147" s="57" t="s">
        <v>100</v>
      </c>
      <c r="B147" s="62">
        <v>39996</v>
      </c>
      <c r="C147" s="57" t="s">
        <v>9</v>
      </c>
      <c r="D147" s="59" t="s">
        <v>101</v>
      </c>
      <c r="E147" s="68">
        <v>835.857045</v>
      </c>
    </row>
    <row r="148" spans="1:5" ht="12.75" customHeight="1">
      <c r="A148" s="60" t="s">
        <v>102</v>
      </c>
      <c r="B148" s="61">
        <v>39990</v>
      </c>
      <c r="C148" s="60" t="s">
        <v>11</v>
      </c>
      <c r="D148" s="65" t="s">
        <v>103</v>
      </c>
      <c r="E148" s="67">
        <v>8397.20892</v>
      </c>
    </row>
    <row r="149" spans="1:5" ht="12.75" customHeight="1">
      <c r="A149" s="57" t="s">
        <v>104</v>
      </c>
      <c r="B149" s="62">
        <v>39988</v>
      </c>
      <c r="C149" s="57" t="s">
        <v>9</v>
      </c>
      <c r="D149" s="59" t="s">
        <v>105</v>
      </c>
      <c r="E149" s="68">
        <v>722.1375</v>
      </c>
    </row>
    <row r="150" spans="1:5" ht="12.75" customHeight="1">
      <c r="A150" s="60" t="s">
        <v>106</v>
      </c>
      <c r="B150" s="61">
        <v>39897</v>
      </c>
      <c r="C150" s="60" t="s">
        <v>9</v>
      </c>
      <c r="D150" s="65" t="s">
        <v>107</v>
      </c>
      <c r="E150" s="67">
        <v>2212.89537</v>
      </c>
    </row>
    <row r="151" spans="1:5" ht="12.75" customHeight="1">
      <c r="A151" s="46"/>
      <c r="B151" s="46"/>
      <c r="C151" s="46"/>
      <c r="D151" s="46" t="s">
        <v>108</v>
      </c>
      <c r="E151" s="47">
        <f>SUM(E127:E150)</f>
        <v>47130.72305699999</v>
      </c>
    </row>
    <row r="152" spans="1:5" ht="12.75" customHeight="1">
      <c r="A152" s="38"/>
      <c r="B152" s="32"/>
      <c r="C152" s="32"/>
      <c r="D152" s="32"/>
      <c r="E152" s="32"/>
    </row>
    <row r="153" spans="1:5" ht="12.75" customHeight="1">
      <c r="A153" s="38"/>
      <c r="B153" s="32"/>
      <c r="C153" s="32"/>
      <c r="D153" s="32"/>
      <c r="E153" s="32"/>
    </row>
    <row r="154" spans="1:5" s="53" customFormat="1" ht="19.5" customHeight="1">
      <c r="A154" s="220" t="s">
        <v>109</v>
      </c>
      <c r="B154" s="221"/>
      <c r="C154" s="221"/>
      <c r="D154" s="221"/>
      <c r="E154" s="221"/>
    </row>
    <row r="155" spans="1:5" ht="12.75" customHeight="1">
      <c r="A155" s="50" t="s">
        <v>3</v>
      </c>
      <c r="B155" s="50" t="s">
        <v>3208</v>
      </c>
      <c r="C155" s="44" t="s">
        <v>4</v>
      </c>
      <c r="D155" s="50" t="s">
        <v>5</v>
      </c>
      <c r="E155" s="45" t="s">
        <v>669</v>
      </c>
    </row>
    <row r="156" spans="1:5" ht="12.75" customHeight="1">
      <c r="A156" s="63" t="s">
        <v>110</v>
      </c>
      <c r="B156" s="86">
        <v>39731</v>
      </c>
      <c r="C156" s="63" t="s">
        <v>9</v>
      </c>
      <c r="D156" s="64" t="s">
        <v>111</v>
      </c>
      <c r="E156" s="66">
        <v>448.344101</v>
      </c>
    </row>
    <row r="157" spans="1:5" ht="12.75" customHeight="1">
      <c r="A157" s="60" t="s">
        <v>112</v>
      </c>
      <c r="B157" s="61">
        <v>39646</v>
      </c>
      <c r="C157" s="60" t="s">
        <v>9</v>
      </c>
      <c r="D157" s="65" t="s">
        <v>113</v>
      </c>
      <c r="E157" s="67">
        <v>19434.19312868</v>
      </c>
    </row>
    <row r="158" spans="1:5" ht="12.75" customHeight="1">
      <c r="A158" s="57" t="s">
        <v>114</v>
      </c>
      <c r="B158" s="62">
        <v>39625</v>
      </c>
      <c r="C158" s="57" t="s">
        <v>9</v>
      </c>
      <c r="D158" s="59" t="s">
        <v>115</v>
      </c>
      <c r="E158" s="68">
        <v>369.1874725</v>
      </c>
    </row>
    <row r="159" spans="1:5" ht="12.75" customHeight="1">
      <c r="A159" s="60" t="s">
        <v>116</v>
      </c>
      <c r="B159" s="61">
        <v>39611</v>
      </c>
      <c r="C159" s="60" t="s">
        <v>11</v>
      </c>
      <c r="D159" s="65" t="s">
        <v>117</v>
      </c>
      <c r="E159" s="67">
        <v>6711.662763</v>
      </c>
    </row>
    <row r="160" spans="1:5" ht="12.75" customHeight="1">
      <c r="A160" s="57" t="s">
        <v>118</v>
      </c>
      <c r="B160" s="62">
        <v>39566</v>
      </c>
      <c r="C160" s="57" t="s">
        <v>11</v>
      </c>
      <c r="D160" s="59" t="s">
        <v>119</v>
      </c>
      <c r="E160" s="68">
        <v>169.425</v>
      </c>
    </row>
    <row r="161" spans="1:5" ht="12.75" customHeight="1">
      <c r="A161" s="60" t="s">
        <v>120</v>
      </c>
      <c r="B161" s="61">
        <v>39563</v>
      </c>
      <c r="C161" s="60" t="s">
        <v>9</v>
      </c>
      <c r="D161" s="65" t="s">
        <v>121</v>
      </c>
      <c r="E161" s="67">
        <v>1505.18130155</v>
      </c>
    </row>
    <row r="162" spans="1:5" ht="12.75" customHeight="1">
      <c r="A162" s="57" t="s">
        <v>122</v>
      </c>
      <c r="B162" s="62">
        <v>39563</v>
      </c>
      <c r="C162" s="57" t="s">
        <v>9</v>
      </c>
      <c r="D162" s="59" t="s">
        <v>123</v>
      </c>
      <c r="E162" s="68">
        <v>2900.2529592</v>
      </c>
    </row>
    <row r="163" spans="1:5" ht="12.75" customHeight="1">
      <c r="A163" s="60" t="s">
        <v>124</v>
      </c>
      <c r="B163" s="61">
        <v>39562</v>
      </c>
      <c r="C163" s="60" t="s">
        <v>9</v>
      </c>
      <c r="D163" s="65" t="s">
        <v>14</v>
      </c>
      <c r="E163" s="67">
        <v>508.3</v>
      </c>
    </row>
    <row r="164" spans="1:5" ht="12.75" customHeight="1">
      <c r="A164" s="57" t="s">
        <v>125</v>
      </c>
      <c r="B164" s="62">
        <v>39562</v>
      </c>
      <c r="C164" s="57" t="s">
        <v>9</v>
      </c>
      <c r="D164" s="59" t="s">
        <v>126</v>
      </c>
      <c r="E164" s="68">
        <v>460.0247645</v>
      </c>
    </row>
    <row r="165" spans="1:5" ht="12.75" customHeight="1">
      <c r="A165" s="60" t="s">
        <v>127</v>
      </c>
      <c r="B165" s="61">
        <v>39555</v>
      </c>
      <c r="C165" s="60" t="s">
        <v>11</v>
      </c>
      <c r="D165" s="65" t="s">
        <v>42</v>
      </c>
      <c r="E165" s="67">
        <v>699.911097</v>
      </c>
    </row>
    <row r="166" spans="1:5" ht="12.75" customHeight="1">
      <c r="A166" s="57" t="s">
        <v>128</v>
      </c>
      <c r="B166" s="62">
        <v>39521</v>
      </c>
      <c r="C166" s="57" t="s">
        <v>9</v>
      </c>
      <c r="D166" s="59" t="s">
        <v>129</v>
      </c>
      <c r="E166" s="68">
        <v>68.409087</v>
      </c>
    </row>
    <row r="167" spans="1:5" ht="12.75" customHeight="1">
      <c r="A167" s="60" t="s">
        <v>130</v>
      </c>
      <c r="B167" s="61">
        <v>39520</v>
      </c>
      <c r="C167" s="60" t="s">
        <v>9</v>
      </c>
      <c r="D167" s="65" t="s">
        <v>107</v>
      </c>
      <c r="E167" s="67">
        <v>1216.7032020000001</v>
      </c>
    </row>
    <row r="168" spans="1:5" ht="12.75" customHeight="1">
      <c r="A168" s="57" t="s">
        <v>131</v>
      </c>
      <c r="B168" s="62">
        <v>39503</v>
      </c>
      <c r="C168" s="57" t="s">
        <v>9</v>
      </c>
      <c r="D168" s="59" t="s">
        <v>132</v>
      </c>
      <c r="E168" s="68">
        <v>366.707007</v>
      </c>
    </row>
    <row r="169" spans="1:5" ht="12.75" customHeight="1">
      <c r="A169" s="60" t="s">
        <v>133</v>
      </c>
      <c r="B169" s="61">
        <v>39490</v>
      </c>
      <c r="C169" s="60" t="s">
        <v>11</v>
      </c>
      <c r="D169" s="65" t="s">
        <v>134</v>
      </c>
      <c r="E169" s="67">
        <v>20.701</v>
      </c>
    </row>
    <row r="170" spans="1:5" ht="12.75" customHeight="1">
      <c r="A170" s="46"/>
      <c r="B170" s="46"/>
      <c r="C170" s="46"/>
      <c r="D170" s="46" t="s">
        <v>135</v>
      </c>
      <c r="E170" s="47">
        <f>SUM(E156:E169)</f>
        <v>34879.002883429996</v>
      </c>
    </row>
    <row r="171" spans="1:5" ht="12.75" customHeight="1">
      <c r="A171" s="38"/>
      <c r="B171" s="32"/>
      <c r="C171" s="32"/>
      <c r="D171" s="32"/>
      <c r="E171" s="32"/>
    </row>
    <row r="172" spans="1:5" ht="12.75" customHeight="1">
      <c r="A172" s="38"/>
      <c r="B172" s="32"/>
      <c r="C172" s="32"/>
      <c r="D172" s="32"/>
      <c r="E172" s="32"/>
    </row>
    <row r="173" spans="1:5" s="53" customFormat="1" ht="19.5" customHeight="1">
      <c r="A173" s="220" t="s">
        <v>136</v>
      </c>
      <c r="B173" s="221"/>
      <c r="C173" s="221"/>
      <c r="D173" s="221"/>
      <c r="E173" s="221"/>
    </row>
    <row r="174" spans="1:5" ht="12.75" customHeight="1">
      <c r="A174" s="50" t="s">
        <v>3</v>
      </c>
      <c r="B174" s="50" t="s">
        <v>3208</v>
      </c>
      <c r="C174" s="44" t="s">
        <v>4</v>
      </c>
      <c r="D174" s="50" t="s">
        <v>5</v>
      </c>
      <c r="E174" s="45" t="s">
        <v>669</v>
      </c>
    </row>
    <row r="175" spans="1:5" ht="12.75" customHeight="1">
      <c r="A175" s="63" t="s">
        <v>137</v>
      </c>
      <c r="B175" s="86">
        <v>39434</v>
      </c>
      <c r="C175" s="63" t="s">
        <v>11</v>
      </c>
      <c r="D175" s="64" t="s">
        <v>3234</v>
      </c>
      <c r="E175" s="66">
        <v>452.8125</v>
      </c>
    </row>
    <row r="176" spans="1:5" ht="12.75" customHeight="1">
      <c r="A176" s="60" t="s">
        <v>138</v>
      </c>
      <c r="B176" s="61">
        <v>39430</v>
      </c>
      <c r="C176" s="60" t="s">
        <v>9</v>
      </c>
      <c r="D176" s="65" t="s">
        <v>0</v>
      </c>
      <c r="E176" s="67">
        <v>3443.99670225</v>
      </c>
    </row>
    <row r="177" spans="1:5" ht="12.75" customHeight="1">
      <c r="A177" s="57" t="s">
        <v>139</v>
      </c>
      <c r="B177" s="62">
        <v>39429</v>
      </c>
      <c r="C177" s="57" t="s">
        <v>9</v>
      </c>
      <c r="D177" s="59" t="s">
        <v>140</v>
      </c>
      <c r="E177" s="68">
        <v>1035</v>
      </c>
    </row>
    <row r="178" spans="1:5" ht="12.75" customHeight="1">
      <c r="A178" s="60" t="s">
        <v>141</v>
      </c>
      <c r="B178" s="61">
        <v>39429</v>
      </c>
      <c r="C178" s="60" t="s">
        <v>11</v>
      </c>
      <c r="D178" s="65" t="s">
        <v>142</v>
      </c>
      <c r="E178" s="67">
        <v>2203.81908552</v>
      </c>
    </row>
    <row r="179" spans="1:5" ht="12.75" customHeight="1">
      <c r="A179" s="57" t="s">
        <v>143</v>
      </c>
      <c r="B179" s="62">
        <v>39415</v>
      </c>
      <c r="C179" s="57" t="s">
        <v>11</v>
      </c>
      <c r="D179" s="59" t="s">
        <v>144</v>
      </c>
      <c r="E179" s="68">
        <v>5983.69692</v>
      </c>
    </row>
    <row r="180" spans="1:5" ht="12.75" customHeight="1">
      <c r="A180" s="60" t="s">
        <v>145</v>
      </c>
      <c r="B180" s="61">
        <v>39400</v>
      </c>
      <c r="C180" s="60" t="s">
        <v>11</v>
      </c>
      <c r="D180" s="65" t="s">
        <v>146</v>
      </c>
      <c r="E180" s="67">
        <v>777.024</v>
      </c>
    </row>
    <row r="181" spans="1:5" ht="12.75" customHeight="1">
      <c r="A181" s="57" t="s">
        <v>147</v>
      </c>
      <c r="B181" s="62">
        <v>39384</v>
      </c>
      <c r="C181" s="57" t="s">
        <v>11</v>
      </c>
      <c r="D181" s="59" t="s">
        <v>148</v>
      </c>
      <c r="E181" s="68">
        <v>583.7527725</v>
      </c>
    </row>
    <row r="182" spans="1:5" ht="12.75" customHeight="1">
      <c r="A182" s="60" t="s">
        <v>149</v>
      </c>
      <c r="B182" s="61">
        <v>39381</v>
      </c>
      <c r="C182" s="60" t="s">
        <v>11</v>
      </c>
      <c r="D182" s="65" t="s">
        <v>150</v>
      </c>
      <c r="E182" s="67">
        <v>1400.7</v>
      </c>
    </row>
    <row r="183" spans="1:5" ht="12.75" customHeight="1">
      <c r="A183" s="57" t="s">
        <v>151</v>
      </c>
      <c r="B183" s="62">
        <v>39381</v>
      </c>
      <c r="C183" s="57" t="s">
        <v>11</v>
      </c>
      <c r="D183" s="59" t="s">
        <v>152</v>
      </c>
      <c r="E183" s="68">
        <v>699.18385</v>
      </c>
    </row>
    <row r="184" spans="1:5" ht="12.75" customHeight="1">
      <c r="A184" s="60" t="s">
        <v>153</v>
      </c>
      <c r="B184" s="61">
        <v>39380</v>
      </c>
      <c r="C184" s="60" t="s">
        <v>11</v>
      </c>
      <c r="D184" s="65" t="s">
        <v>154</v>
      </c>
      <c r="E184" s="67">
        <v>6625.520875</v>
      </c>
    </row>
    <row r="185" spans="1:5" ht="12.75" customHeight="1">
      <c r="A185" s="57" t="s">
        <v>155</v>
      </c>
      <c r="B185" s="62">
        <v>39380</v>
      </c>
      <c r="C185" s="57" t="s">
        <v>11</v>
      </c>
      <c r="D185" s="59" t="s">
        <v>156</v>
      </c>
      <c r="E185" s="68">
        <v>267.327753</v>
      </c>
    </row>
    <row r="186" spans="1:5" ht="12.75" customHeight="1">
      <c r="A186" s="60" t="s">
        <v>157</v>
      </c>
      <c r="B186" s="61">
        <v>39379</v>
      </c>
      <c r="C186" s="60" t="s">
        <v>11</v>
      </c>
      <c r="D186" s="65" t="s">
        <v>158</v>
      </c>
      <c r="E186" s="67">
        <v>766.1155632</v>
      </c>
    </row>
    <row r="187" spans="1:5" ht="12.75" customHeight="1">
      <c r="A187" s="57" t="s">
        <v>159</v>
      </c>
      <c r="B187" s="62">
        <v>39378</v>
      </c>
      <c r="C187" s="57" t="s">
        <v>9</v>
      </c>
      <c r="D187" s="59" t="s">
        <v>86</v>
      </c>
      <c r="E187" s="68">
        <v>575</v>
      </c>
    </row>
    <row r="188" spans="1:5" ht="12.75" customHeight="1">
      <c r="A188" s="60" t="s">
        <v>160</v>
      </c>
      <c r="B188" s="61">
        <v>39374</v>
      </c>
      <c r="C188" s="60" t="s">
        <v>11</v>
      </c>
      <c r="D188" s="65" t="s">
        <v>161</v>
      </c>
      <c r="E188" s="67">
        <v>506</v>
      </c>
    </row>
    <row r="189" spans="1:5" ht="12.75" customHeight="1">
      <c r="A189" s="57" t="s">
        <v>162</v>
      </c>
      <c r="B189" s="62">
        <v>39373</v>
      </c>
      <c r="C189" s="57" t="s">
        <v>9</v>
      </c>
      <c r="D189" s="59" t="s">
        <v>101</v>
      </c>
      <c r="E189" s="68">
        <v>675</v>
      </c>
    </row>
    <row r="190" spans="1:5" ht="12.75" customHeight="1">
      <c r="A190" s="60" t="s">
        <v>163</v>
      </c>
      <c r="B190" s="61">
        <v>39372</v>
      </c>
      <c r="C190" s="60" t="s">
        <v>11</v>
      </c>
      <c r="D190" s="65" t="s">
        <v>164</v>
      </c>
      <c r="E190" s="67">
        <v>474.375</v>
      </c>
    </row>
    <row r="191" spans="1:5" ht="12.75" customHeight="1">
      <c r="A191" s="57" t="s">
        <v>165</v>
      </c>
      <c r="B191" s="62">
        <v>39370</v>
      </c>
      <c r="C191" s="57" t="s">
        <v>11</v>
      </c>
      <c r="D191" s="59" t="s">
        <v>166</v>
      </c>
      <c r="E191" s="68">
        <v>366.66025</v>
      </c>
    </row>
    <row r="192" spans="1:5" ht="12.75" customHeight="1">
      <c r="A192" s="60" t="s">
        <v>167</v>
      </c>
      <c r="B192" s="61">
        <v>39370</v>
      </c>
      <c r="C192" s="60" t="s">
        <v>11</v>
      </c>
      <c r="D192" s="65" t="s">
        <v>168</v>
      </c>
      <c r="E192" s="67">
        <v>693.45</v>
      </c>
    </row>
    <row r="193" spans="1:5" ht="12.75" customHeight="1">
      <c r="A193" s="57" t="s">
        <v>169</v>
      </c>
      <c r="B193" s="62">
        <v>39366</v>
      </c>
      <c r="C193" s="57" t="s">
        <v>11</v>
      </c>
      <c r="D193" s="59" t="s">
        <v>170</v>
      </c>
      <c r="E193" s="68">
        <v>821.526075</v>
      </c>
    </row>
    <row r="194" spans="1:5" ht="12.75" customHeight="1">
      <c r="A194" s="60" t="s">
        <v>171</v>
      </c>
      <c r="B194" s="61">
        <v>39359</v>
      </c>
      <c r="C194" s="60" t="s">
        <v>11</v>
      </c>
      <c r="D194" s="65" t="s">
        <v>172</v>
      </c>
      <c r="E194" s="67">
        <v>775</v>
      </c>
    </row>
    <row r="195" spans="1:5" ht="12.75" customHeight="1">
      <c r="A195" s="57" t="s">
        <v>173</v>
      </c>
      <c r="B195" s="62">
        <v>39345</v>
      </c>
      <c r="C195" s="57" t="s">
        <v>11</v>
      </c>
      <c r="D195" s="59" t="s">
        <v>174</v>
      </c>
      <c r="E195" s="68">
        <v>457.572128</v>
      </c>
    </row>
    <row r="196" spans="1:5" ht="12.75" customHeight="1">
      <c r="A196" s="60" t="s">
        <v>175</v>
      </c>
      <c r="B196" s="61">
        <v>39311</v>
      </c>
      <c r="C196" s="60" t="s">
        <v>11</v>
      </c>
      <c r="D196" s="65" t="s">
        <v>176</v>
      </c>
      <c r="E196" s="67">
        <v>2420.75</v>
      </c>
    </row>
    <row r="197" spans="1:5" ht="12.75" customHeight="1">
      <c r="A197" s="57" t="s">
        <v>177</v>
      </c>
      <c r="B197" s="62">
        <v>39290</v>
      </c>
      <c r="C197" s="57" t="s">
        <v>11</v>
      </c>
      <c r="D197" s="59" t="s">
        <v>178</v>
      </c>
      <c r="E197" s="68">
        <v>313.95</v>
      </c>
    </row>
    <row r="198" spans="1:5" ht="12.75" customHeight="1">
      <c r="A198" s="60" t="s">
        <v>179</v>
      </c>
      <c r="B198" s="61">
        <v>39290</v>
      </c>
      <c r="C198" s="60" t="s">
        <v>11</v>
      </c>
      <c r="D198" s="65" t="s">
        <v>180</v>
      </c>
      <c r="E198" s="67">
        <v>513.981</v>
      </c>
    </row>
    <row r="199" spans="1:5" ht="12.75" customHeight="1">
      <c r="A199" s="57" t="s">
        <v>181</v>
      </c>
      <c r="B199" s="62">
        <v>39289</v>
      </c>
      <c r="C199" s="57" t="s">
        <v>11</v>
      </c>
      <c r="D199" s="59" t="s">
        <v>182</v>
      </c>
      <c r="E199" s="68">
        <v>655.5</v>
      </c>
    </row>
    <row r="200" spans="1:5" ht="12.75" customHeight="1">
      <c r="A200" s="60" t="s">
        <v>183</v>
      </c>
      <c r="B200" s="61">
        <v>39289</v>
      </c>
      <c r="C200" s="60" t="s">
        <v>11</v>
      </c>
      <c r="D200" s="65" t="s">
        <v>90</v>
      </c>
      <c r="E200" s="67">
        <v>1062.00875</v>
      </c>
    </row>
    <row r="201" spans="1:5" ht="12.75" customHeight="1">
      <c r="A201" s="57" t="s">
        <v>184</v>
      </c>
      <c r="B201" s="62">
        <v>39289</v>
      </c>
      <c r="C201" s="57" t="s">
        <v>11</v>
      </c>
      <c r="D201" s="59" t="s">
        <v>185</v>
      </c>
      <c r="E201" s="68">
        <v>609.375</v>
      </c>
    </row>
    <row r="202" spans="1:5" ht="12.75" customHeight="1">
      <c r="A202" s="60" t="s">
        <v>186</v>
      </c>
      <c r="B202" s="61">
        <v>39288</v>
      </c>
      <c r="C202" s="60" t="s">
        <v>9</v>
      </c>
      <c r="D202" s="65" t="s">
        <v>187</v>
      </c>
      <c r="E202" s="67">
        <v>2399.999976</v>
      </c>
    </row>
    <row r="203" spans="1:5" ht="12.75" customHeight="1">
      <c r="A203" s="57" t="s">
        <v>188</v>
      </c>
      <c r="B203" s="62">
        <v>39287</v>
      </c>
      <c r="C203" s="57" t="s">
        <v>11</v>
      </c>
      <c r="D203" s="59" t="s">
        <v>189</v>
      </c>
      <c r="E203" s="68">
        <v>699.3</v>
      </c>
    </row>
    <row r="204" spans="1:5" ht="12.75" customHeight="1">
      <c r="A204" s="60" t="s">
        <v>190</v>
      </c>
      <c r="B204" s="61">
        <v>39283</v>
      </c>
      <c r="C204" s="60" t="s">
        <v>11</v>
      </c>
      <c r="D204" s="65" t="s">
        <v>191</v>
      </c>
      <c r="E204" s="67">
        <v>1193.4</v>
      </c>
    </row>
    <row r="205" spans="1:5" ht="12.75" customHeight="1">
      <c r="A205" s="57" t="s">
        <v>192</v>
      </c>
      <c r="B205" s="62">
        <v>39283</v>
      </c>
      <c r="C205" s="57" t="s">
        <v>9</v>
      </c>
      <c r="D205" s="59" t="s">
        <v>193</v>
      </c>
      <c r="E205" s="68">
        <v>358.41245</v>
      </c>
    </row>
    <row r="206" spans="1:5" ht="12.75" customHeight="1">
      <c r="A206" s="60" t="s">
        <v>194</v>
      </c>
      <c r="B206" s="61">
        <v>39283</v>
      </c>
      <c r="C206" s="60" t="s">
        <v>11</v>
      </c>
      <c r="D206" s="65" t="s">
        <v>195</v>
      </c>
      <c r="E206" s="67">
        <v>589.95</v>
      </c>
    </row>
    <row r="207" spans="1:5" ht="12.75" customHeight="1">
      <c r="A207" s="57" t="s">
        <v>196</v>
      </c>
      <c r="B207" s="62">
        <v>39283</v>
      </c>
      <c r="C207" s="57" t="s">
        <v>11</v>
      </c>
      <c r="D207" s="59" t="s">
        <v>197</v>
      </c>
      <c r="E207" s="68">
        <v>478.77375</v>
      </c>
    </row>
    <row r="208" spans="1:5" ht="12.75" customHeight="1">
      <c r="A208" s="60" t="s">
        <v>198</v>
      </c>
      <c r="B208" s="61">
        <v>39283</v>
      </c>
      <c r="C208" s="60" t="s">
        <v>11</v>
      </c>
      <c r="D208" s="65" t="s">
        <v>199</v>
      </c>
      <c r="E208" s="67">
        <v>765.6217605</v>
      </c>
    </row>
    <row r="209" spans="1:5" ht="12.75" customHeight="1">
      <c r="A209" s="57" t="s">
        <v>200</v>
      </c>
      <c r="B209" s="62">
        <v>39282</v>
      </c>
      <c r="C209" s="57" t="s">
        <v>11</v>
      </c>
      <c r="D209" s="59" t="s">
        <v>201</v>
      </c>
      <c r="E209" s="68">
        <v>510.6</v>
      </c>
    </row>
    <row r="210" spans="1:5" ht="12.75" customHeight="1">
      <c r="A210" s="60" t="s">
        <v>202</v>
      </c>
      <c r="B210" s="61">
        <v>39282</v>
      </c>
      <c r="C210" s="60" t="s">
        <v>11</v>
      </c>
      <c r="D210" s="65" t="s">
        <v>203</v>
      </c>
      <c r="E210" s="67">
        <v>483.8</v>
      </c>
    </row>
    <row r="211" spans="1:5" ht="12.75" customHeight="1">
      <c r="A211" s="57" t="s">
        <v>204</v>
      </c>
      <c r="B211" s="62">
        <v>39276</v>
      </c>
      <c r="C211" s="57" t="s">
        <v>11</v>
      </c>
      <c r="D211" s="59" t="s">
        <v>205</v>
      </c>
      <c r="E211" s="68">
        <v>945</v>
      </c>
    </row>
    <row r="212" spans="1:5" ht="12.75" customHeight="1">
      <c r="A212" s="60" t="s">
        <v>206</v>
      </c>
      <c r="B212" s="61">
        <v>39275</v>
      </c>
      <c r="C212" s="60" t="s">
        <v>11</v>
      </c>
      <c r="D212" s="65" t="s">
        <v>107</v>
      </c>
      <c r="E212" s="67">
        <v>4642.694685</v>
      </c>
    </row>
    <row r="213" spans="1:5" ht="12.75" customHeight="1">
      <c r="A213" s="57" t="s">
        <v>207</v>
      </c>
      <c r="B213" s="62">
        <v>39274</v>
      </c>
      <c r="C213" s="57" t="s">
        <v>11</v>
      </c>
      <c r="D213" s="59" t="s">
        <v>208</v>
      </c>
      <c r="E213" s="68">
        <v>260.00002</v>
      </c>
    </row>
    <row r="214" spans="1:5" ht="12.75" customHeight="1">
      <c r="A214" s="60" t="s">
        <v>209</v>
      </c>
      <c r="B214" s="61">
        <v>39262</v>
      </c>
      <c r="C214" s="60" t="s">
        <v>9</v>
      </c>
      <c r="D214" s="65" t="s">
        <v>210</v>
      </c>
      <c r="E214" s="67">
        <v>392.6904</v>
      </c>
    </row>
    <row r="215" spans="1:5" ht="12.75" customHeight="1">
      <c r="A215" s="57" t="s">
        <v>211</v>
      </c>
      <c r="B215" s="62">
        <v>39262</v>
      </c>
      <c r="C215" s="57" t="s">
        <v>11</v>
      </c>
      <c r="D215" s="59" t="s">
        <v>212</v>
      </c>
      <c r="E215" s="68">
        <v>603.98</v>
      </c>
    </row>
    <row r="216" spans="1:5" ht="12.75" customHeight="1">
      <c r="A216" s="60" t="s">
        <v>213</v>
      </c>
      <c r="B216" s="61">
        <v>39261</v>
      </c>
      <c r="C216" s="60" t="s">
        <v>11</v>
      </c>
      <c r="D216" s="65" t="s">
        <v>111</v>
      </c>
      <c r="E216" s="67">
        <v>1020.51</v>
      </c>
    </row>
    <row r="217" spans="1:5" ht="12.75" customHeight="1">
      <c r="A217" s="57" t="s">
        <v>214</v>
      </c>
      <c r="B217" s="62">
        <v>39261</v>
      </c>
      <c r="C217" s="57" t="s">
        <v>11</v>
      </c>
      <c r="D217" s="59" t="s">
        <v>215</v>
      </c>
      <c r="E217" s="68">
        <v>1092.473788</v>
      </c>
    </row>
    <row r="218" spans="1:5" ht="12.75" customHeight="1">
      <c r="A218" s="60" t="s">
        <v>216</v>
      </c>
      <c r="B218" s="61">
        <v>39255</v>
      </c>
      <c r="C218" s="60" t="s">
        <v>11</v>
      </c>
      <c r="D218" s="65" t="s">
        <v>217</v>
      </c>
      <c r="E218" s="67">
        <v>644.197794</v>
      </c>
    </row>
    <row r="219" spans="1:5" ht="12.75" customHeight="1">
      <c r="A219" s="57" t="s">
        <v>218</v>
      </c>
      <c r="B219" s="62">
        <v>39253</v>
      </c>
      <c r="C219" s="57" t="s">
        <v>11</v>
      </c>
      <c r="D219" s="59" t="s">
        <v>219</v>
      </c>
      <c r="E219" s="68">
        <v>542.145813</v>
      </c>
    </row>
    <row r="220" spans="1:5" ht="12.75" customHeight="1">
      <c r="A220" s="60" t="s">
        <v>220</v>
      </c>
      <c r="B220" s="61">
        <v>39252</v>
      </c>
      <c r="C220" s="60" t="s">
        <v>11</v>
      </c>
      <c r="D220" s="65" t="s">
        <v>221</v>
      </c>
      <c r="E220" s="67">
        <v>848.24665425</v>
      </c>
    </row>
    <row r="221" spans="1:5" ht="12.75" customHeight="1">
      <c r="A221" s="57" t="s">
        <v>222</v>
      </c>
      <c r="B221" s="62">
        <v>39247</v>
      </c>
      <c r="C221" s="57" t="s">
        <v>11</v>
      </c>
      <c r="D221" s="59" t="s">
        <v>223</v>
      </c>
      <c r="E221" s="68">
        <v>490.04375</v>
      </c>
    </row>
    <row r="222" spans="1:5" ht="12.75" customHeight="1">
      <c r="A222" s="60" t="s">
        <v>224</v>
      </c>
      <c r="B222" s="61">
        <v>39246</v>
      </c>
      <c r="C222" s="60" t="s">
        <v>11</v>
      </c>
      <c r="D222" s="65" t="s">
        <v>225</v>
      </c>
      <c r="E222" s="67">
        <v>604.8</v>
      </c>
    </row>
    <row r="223" spans="1:5" ht="12.75" customHeight="1">
      <c r="A223" s="57" t="s">
        <v>226</v>
      </c>
      <c r="B223" s="62">
        <v>39238</v>
      </c>
      <c r="C223" s="57" t="s">
        <v>11</v>
      </c>
      <c r="D223" s="59" t="s">
        <v>56</v>
      </c>
      <c r="E223" s="68">
        <v>756</v>
      </c>
    </row>
    <row r="224" spans="1:5" ht="12.75" customHeight="1">
      <c r="A224" s="60" t="s">
        <v>227</v>
      </c>
      <c r="B224" s="61">
        <v>39232</v>
      </c>
      <c r="C224" s="60" t="s">
        <v>11</v>
      </c>
      <c r="D224" s="65" t="s">
        <v>228</v>
      </c>
      <c r="E224" s="67">
        <v>461.725</v>
      </c>
    </row>
    <row r="225" spans="1:5" ht="12.75" customHeight="1">
      <c r="A225" s="57" t="s">
        <v>229</v>
      </c>
      <c r="B225" s="62">
        <v>39199</v>
      </c>
      <c r="C225" s="57" t="s">
        <v>9</v>
      </c>
      <c r="D225" s="59" t="s">
        <v>230</v>
      </c>
      <c r="E225" s="68">
        <v>2074.5076</v>
      </c>
    </row>
    <row r="226" spans="1:5" ht="12.75" customHeight="1">
      <c r="A226" s="60" t="s">
        <v>231</v>
      </c>
      <c r="B226" s="61">
        <v>39199</v>
      </c>
      <c r="C226" s="60" t="s">
        <v>11</v>
      </c>
      <c r="D226" s="65" t="s">
        <v>232</v>
      </c>
      <c r="E226" s="67">
        <v>584.0345</v>
      </c>
    </row>
    <row r="227" spans="1:5" ht="12.75" customHeight="1">
      <c r="A227" s="57" t="s">
        <v>233</v>
      </c>
      <c r="B227" s="62">
        <v>39199</v>
      </c>
      <c r="C227" s="57" t="s">
        <v>11</v>
      </c>
      <c r="D227" s="59" t="s">
        <v>234</v>
      </c>
      <c r="E227" s="68">
        <v>705.969</v>
      </c>
    </row>
    <row r="228" spans="1:5" ht="12.75" customHeight="1">
      <c r="A228" s="60" t="s">
        <v>235</v>
      </c>
      <c r="B228" s="61">
        <v>39198</v>
      </c>
      <c r="C228" s="60" t="s">
        <v>11</v>
      </c>
      <c r="D228" s="65" t="s">
        <v>236</v>
      </c>
      <c r="E228" s="67">
        <v>504.54398399999997</v>
      </c>
    </row>
    <row r="229" spans="1:5" ht="12.75" customHeight="1">
      <c r="A229" s="57" t="s">
        <v>237</v>
      </c>
      <c r="B229" s="62">
        <v>39197</v>
      </c>
      <c r="C229" s="57" t="s">
        <v>11</v>
      </c>
      <c r="D229" s="59" t="s">
        <v>238</v>
      </c>
      <c r="E229" s="68">
        <v>786.0375</v>
      </c>
    </row>
    <row r="230" spans="1:5" ht="12.75" customHeight="1">
      <c r="A230" s="60" t="s">
        <v>239</v>
      </c>
      <c r="B230" s="61">
        <v>39192</v>
      </c>
      <c r="C230" s="60" t="s">
        <v>11</v>
      </c>
      <c r="D230" s="65" t="s">
        <v>240</v>
      </c>
      <c r="E230" s="67">
        <v>353.71124</v>
      </c>
    </row>
    <row r="231" spans="1:5" ht="12.75" customHeight="1">
      <c r="A231" s="57" t="s">
        <v>241</v>
      </c>
      <c r="B231" s="62">
        <v>39190</v>
      </c>
      <c r="C231" s="57" t="s">
        <v>11</v>
      </c>
      <c r="D231" s="59" t="s">
        <v>242</v>
      </c>
      <c r="E231" s="68">
        <v>406.63005</v>
      </c>
    </row>
    <row r="232" spans="1:5" ht="12.75" customHeight="1">
      <c r="A232" s="60" t="s">
        <v>243</v>
      </c>
      <c r="B232" s="61">
        <v>39184</v>
      </c>
      <c r="C232" s="60" t="s">
        <v>11</v>
      </c>
      <c r="D232" s="65" t="s">
        <v>244</v>
      </c>
      <c r="E232" s="67">
        <v>452.9505</v>
      </c>
    </row>
    <row r="233" spans="1:5" ht="12.75" customHeight="1">
      <c r="A233" s="57" t="s">
        <v>245</v>
      </c>
      <c r="B233" s="62">
        <v>39184</v>
      </c>
      <c r="C233" s="57" t="s">
        <v>9</v>
      </c>
      <c r="D233" s="59" t="s">
        <v>246</v>
      </c>
      <c r="E233" s="68">
        <v>482.50767</v>
      </c>
    </row>
    <row r="234" spans="1:5" ht="12.75" customHeight="1">
      <c r="A234" s="60" t="s">
        <v>247</v>
      </c>
      <c r="B234" s="61">
        <v>39183</v>
      </c>
      <c r="C234" s="60" t="s">
        <v>11</v>
      </c>
      <c r="D234" s="65" t="s">
        <v>248</v>
      </c>
      <c r="E234" s="67">
        <v>432.4</v>
      </c>
    </row>
    <row r="235" spans="1:5" ht="12.75" customHeight="1">
      <c r="A235" s="57" t="s">
        <v>249</v>
      </c>
      <c r="B235" s="62">
        <v>39183</v>
      </c>
      <c r="C235" s="57" t="s">
        <v>11</v>
      </c>
      <c r="D235" s="59" t="s">
        <v>250</v>
      </c>
      <c r="E235" s="68">
        <v>349.577358</v>
      </c>
    </row>
    <row r="236" spans="1:5" ht="12.75" customHeight="1">
      <c r="A236" s="60" t="s">
        <v>251</v>
      </c>
      <c r="B236" s="61">
        <v>39175</v>
      </c>
      <c r="C236" s="60" t="s">
        <v>11</v>
      </c>
      <c r="D236" s="65" t="s">
        <v>101</v>
      </c>
      <c r="E236" s="67">
        <v>696.0706650000001</v>
      </c>
    </row>
    <row r="237" spans="1:5" ht="12.75" customHeight="1">
      <c r="A237" s="57" t="s">
        <v>252</v>
      </c>
      <c r="B237" s="62">
        <v>39171</v>
      </c>
      <c r="C237" s="57" t="s">
        <v>11</v>
      </c>
      <c r="D237" s="59" t="s">
        <v>253</v>
      </c>
      <c r="E237" s="68">
        <v>460</v>
      </c>
    </row>
    <row r="238" spans="1:5" ht="12.75" customHeight="1">
      <c r="A238" s="60" t="s">
        <v>254</v>
      </c>
      <c r="B238" s="61">
        <v>39170</v>
      </c>
      <c r="C238" s="60" t="s">
        <v>11</v>
      </c>
      <c r="D238" s="65" t="s">
        <v>255</v>
      </c>
      <c r="E238" s="67">
        <v>594.7665</v>
      </c>
    </row>
    <row r="239" spans="1:5" ht="12.75" customHeight="1">
      <c r="A239" s="57" t="s">
        <v>256</v>
      </c>
      <c r="B239" s="62">
        <v>39169</v>
      </c>
      <c r="C239" s="57" t="s">
        <v>11</v>
      </c>
      <c r="D239" s="59" t="s">
        <v>34</v>
      </c>
      <c r="E239" s="68">
        <v>1840</v>
      </c>
    </row>
    <row r="240" spans="1:5" ht="12.75" customHeight="1">
      <c r="A240" s="60" t="s">
        <v>257</v>
      </c>
      <c r="B240" s="61">
        <v>39157</v>
      </c>
      <c r="C240" s="60" t="s">
        <v>9</v>
      </c>
      <c r="D240" s="65" t="s">
        <v>46</v>
      </c>
      <c r="E240" s="67">
        <v>1186.3303399999998</v>
      </c>
    </row>
    <row r="241" spans="1:5" ht="12.75" customHeight="1">
      <c r="A241" s="57" t="s">
        <v>258</v>
      </c>
      <c r="B241" s="62">
        <v>39150</v>
      </c>
      <c r="C241" s="57" t="s">
        <v>11</v>
      </c>
      <c r="D241" s="59" t="s">
        <v>259</v>
      </c>
      <c r="E241" s="68">
        <v>512.325</v>
      </c>
    </row>
    <row r="242" spans="1:5" ht="12.75" customHeight="1">
      <c r="A242" s="60" t="s">
        <v>260</v>
      </c>
      <c r="B242" s="61">
        <v>39128</v>
      </c>
      <c r="C242" s="60" t="s">
        <v>11</v>
      </c>
      <c r="D242" s="65" t="s">
        <v>261</v>
      </c>
      <c r="E242" s="67">
        <v>1076.4000179999998</v>
      </c>
    </row>
    <row r="243" spans="1:5" ht="12.75" customHeight="1">
      <c r="A243" s="57" t="s">
        <v>262</v>
      </c>
      <c r="B243" s="62">
        <v>39122</v>
      </c>
      <c r="C243" s="57" t="s">
        <v>11</v>
      </c>
      <c r="D243" s="59" t="s">
        <v>263</v>
      </c>
      <c r="E243" s="68">
        <v>423.68</v>
      </c>
    </row>
    <row r="244" spans="1:5" ht="12.75" customHeight="1">
      <c r="A244" s="60" t="s">
        <v>264</v>
      </c>
      <c r="B244" s="61">
        <v>39121</v>
      </c>
      <c r="C244" s="60" t="s">
        <v>9</v>
      </c>
      <c r="D244" s="65" t="s">
        <v>265</v>
      </c>
      <c r="E244" s="67">
        <v>611.657998</v>
      </c>
    </row>
    <row r="245" spans="1:5" ht="12.75" customHeight="1">
      <c r="A245" s="57" t="s">
        <v>266</v>
      </c>
      <c r="B245" s="62">
        <v>39120</v>
      </c>
      <c r="C245" s="57" t="s">
        <v>9</v>
      </c>
      <c r="D245" s="59" t="s">
        <v>267</v>
      </c>
      <c r="E245" s="68">
        <v>1789.9706769999998</v>
      </c>
    </row>
    <row r="246" spans="1:5" ht="12.75" customHeight="1">
      <c r="A246" s="60" t="s">
        <v>268</v>
      </c>
      <c r="B246" s="61">
        <v>39119</v>
      </c>
      <c r="C246" s="60" t="s">
        <v>11</v>
      </c>
      <c r="D246" s="65" t="s">
        <v>76</v>
      </c>
      <c r="E246" s="67">
        <v>548.6774399999999</v>
      </c>
    </row>
    <row r="247" spans="1:5" ht="12.75" customHeight="1">
      <c r="A247" s="57" t="s">
        <v>269</v>
      </c>
      <c r="B247" s="62">
        <v>39113</v>
      </c>
      <c r="C247" s="57" t="s">
        <v>11</v>
      </c>
      <c r="D247" s="59" t="s">
        <v>270</v>
      </c>
      <c r="E247" s="68">
        <v>909.998547</v>
      </c>
    </row>
    <row r="248" spans="1:5" ht="12.75" customHeight="1">
      <c r="A248" s="60" t="s">
        <v>271</v>
      </c>
      <c r="B248" s="61">
        <v>39112</v>
      </c>
      <c r="C248" s="60" t="s">
        <v>11</v>
      </c>
      <c r="D248" s="65" t="s">
        <v>272</v>
      </c>
      <c r="E248" s="67">
        <v>448.5</v>
      </c>
    </row>
    <row r="249" spans="1:5" ht="12.75" customHeight="1">
      <c r="A249" s="57" t="s">
        <v>273</v>
      </c>
      <c r="B249" s="62">
        <v>39112</v>
      </c>
      <c r="C249" s="57" t="s">
        <v>11</v>
      </c>
      <c r="D249" s="59" t="s">
        <v>274</v>
      </c>
      <c r="E249" s="68">
        <v>600.2999994999999</v>
      </c>
    </row>
    <row r="250" spans="1:5" ht="12.75" customHeight="1">
      <c r="A250" s="60" t="s">
        <v>275</v>
      </c>
      <c r="B250" s="61">
        <v>39107</v>
      </c>
      <c r="C250" s="60" t="s">
        <v>11</v>
      </c>
      <c r="D250" s="65" t="s">
        <v>86</v>
      </c>
      <c r="E250" s="67">
        <v>724.5</v>
      </c>
    </row>
    <row r="251" spans="1:5" ht="12.75" customHeight="1">
      <c r="A251" s="46"/>
      <c r="B251" s="46"/>
      <c r="C251" s="46"/>
      <c r="D251" s="46" t="s">
        <v>276</v>
      </c>
      <c r="E251" s="47">
        <f>SUM(E175:E250)</f>
        <v>75499.51065172</v>
      </c>
    </row>
    <row r="252" spans="1:5" ht="12.75">
      <c r="A252" s="38"/>
      <c r="B252" s="32"/>
      <c r="C252" s="32"/>
      <c r="D252" s="32"/>
      <c r="E252" s="33"/>
    </row>
    <row r="253" ht="12.75">
      <c r="E253" s="20"/>
    </row>
  </sheetData>
  <sheetProtection/>
  <mergeCells count="12">
    <mergeCell ref="A173:E173"/>
    <mergeCell ref="A50:E50"/>
    <mergeCell ref="A68:E68"/>
    <mergeCell ref="A96:E96"/>
    <mergeCell ref="A125:E125"/>
    <mergeCell ref="A154:E154"/>
    <mergeCell ref="A5:E5"/>
    <mergeCell ref="A1:E1"/>
    <mergeCell ref="A12:E12"/>
    <mergeCell ref="A19:E19"/>
    <mergeCell ref="A27:E27"/>
    <mergeCell ref="A6:E6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scale="69" r:id="rId1"/>
  <rowBreaks count="4" manualBreakCount="4">
    <brk id="70" max="4" man="1"/>
    <brk id="136" max="4" man="1"/>
    <brk id="187" max="4" man="1"/>
    <brk id="242" max="4" man="1"/>
  </rowBreaks>
  <colBreaks count="1" manualBreakCount="1">
    <brk id="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863"/>
  <sheetViews>
    <sheetView showGridLines="0" showRowColHeaders="0" zoomScale="85" zoomScaleNormal="85" zoomScaleSheetLayoutView="70" zoomScalePageLayoutView="0" workbookViewId="0" topLeftCell="A1">
      <selection activeCell="A3" sqref="A3"/>
    </sheetView>
  </sheetViews>
  <sheetFormatPr defaultColWidth="9.140625" defaultRowHeight="12.75"/>
  <cols>
    <col min="1" max="2" width="25.7109375" style="21" customWidth="1"/>
    <col min="3" max="3" width="20.7109375" style="21" customWidth="1"/>
    <col min="4" max="4" width="70.7109375" style="21" customWidth="1"/>
    <col min="5" max="5" width="30.7109375" style="21" customWidth="1"/>
    <col min="6" max="6" width="42.00390625" style="21" customWidth="1"/>
    <col min="7" max="7" width="10.28125" style="21" customWidth="1"/>
    <col min="8" max="16384" width="9.140625" style="21" customWidth="1"/>
  </cols>
  <sheetData>
    <row r="1" spans="1:6" s="23" customFormat="1" ht="19.5" customHeight="1">
      <c r="A1" s="222" t="s">
        <v>3212</v>
      </c>
      <c r="B1" s="223"/>
      <c r="C1" s="223"/>
      <c r="D1" s="223"/>
      <c r="E1" s="223"/>
      <c r="F1" s="24"/>
    </row>
    <row r="2" spans="1:6" s="23" customFormat="1" ht="30" customHeight="1">
      <c r="A2" s="31" t="s">
        <v>402</v>
      </c>
      <c r="B2" s="26"/>
      <c r="C2" s="25"/>
      <c r="D2" s="25"/>
      <c r="E2" s="25"/>
      <c r="F2" s="24"/>
    </row>
    <row r="3" spans="1:6" s="23" customFormat="1" ht="12.75" customHeight="1">
      <c r="A3" s="27"/>
      <c r="B3" s="26"/>
      <c r="C3" s="25"/>
      <c r="D3" s="25"/>
      <c r="E3" s="25"/>
      <c r="F3" s="24"/>
    </row>
    <row r="4" spans="1:6" s="23" customFormat="1" ht="12.75" customHeight="1">
      <c r="A4" s="27"/>
      <c r="B4" s="26"/>
      <c r="C4" s="25"/>
      <c r="D4" s="25"/>
      <c r="E4" s="25"/>
      <c r="F4" s="24"/>
    </row>
    <row r="5" spans="1:5" s="22" customFormat="1" ht="19.5" customHeight="1">
      <c r="A5" s="225" t="s">
        <v>523</v>
      </c>
      <c r="B5" s="225"/>
      <c r="C5" s="225"/>
      <c r="D5" s="225"/>
      <c r="E5" s="225"/>
    </row>
    <row r="6" spans="1:5" s="75" customFormat="1" ht="19.5" customHeight="1">
      <c r="A6" s="220" t="s">
        <v>3214</v>
      </c>
      <c r="B6" s="221"/>
      <c r="C6" s="221"/>
      <c r="D6" s="221"/>
      <c r="E6" s="221"/>
    </row>
    <row r="7" spans="1:5" s="98" customFormat="1" ht="12.75" customHeight="1">
      <c r="A7" s="50" t="s">
        <v>403</v>
      </c>
      <c r="B7" s="50" t="s">
        <v>404</v>
      </c>
      <c r="C7" s="44" t="s">
        <v>4</v>
      </c>
      <c r="D7" s="50" t="s">
        <v>5</v>
      </c>
      <c r="E7" s="45" t="s">
        <v>3209</v>
      </c>
    </row>
    <row r="8" spans="1:6" s="7" customFormat="1" ht="12.75" customHeight="1">
      <c r="A8" s="57"/>
      <c r="B8" s="62">
        <v>42459</v>
      </c>
      <c r="C8" s="57" t="s">
        <v>526</v>
      </c>
      <c r="D8" s="59" t="s">
        <v>1703</v>
      </c>
      <c r="E8" s="68">
        <v>30</v>
      </c>
      <c r="F8" s="212"/>
    </row>
    <row r="9" spans="1:6" s="7" customFormat="1" ht="12.75" customHeight="1">
      <c r="A9" s="60"/>
      <c r="B9" s="61">
        <v>42459</v>
      </c>
      <c r="C9" s="60" t="s">
        <v>526</v>
      </c>
      <c r="D9" s="65" t="s">
        <v>1703</v>
      </c>
      <c r="E9" s="67">
        <v>120</v>
      </c>
      <c r="F9" s="212"/>
    </row>
    <row r="10" spans="1:6" s="7" customFormat="1" ht="12.75" customHeight="1">
      <c r="A10" s="57"/>
      <c r="B10" s="62">
        <v>42457</v>
      </c>
      <c r="C10" s="57" t="s">
        <v>526</v>
      </c>
      <c r="D10" s="59" t="s">
        <v>3268</v>
      </c>
      <c r="E10" s="68">
        <v>137</v>
      </c>
      <c r="F10" s="212"/>
    </row>
    <row r="11" spans="1:6" s="7" customFormat="1" ht="12.75" customHeight="1">
      <c r="A11" s="60"/>
      <c r="B11" s="61">
        <v>42457</v>
      </c>
      <c r="C11" s="60" t="s">
        <v>526</v>
      </c>
      <c r="D11" s="65" t="s">
        <v>3269</v>
      </c>
      <c r="E11" s="67">
        <v>1.099143</v>
      </c>
      <c r="F11" s="212"/>
    </row>
    <row r="12" spans="1:6" s="7" customFormat="1" ht="12.75" customHeight="1">
      <c r="A12" s="57"/>
      <c r="B12" s="62">
        <v>42457</v>
      </c>
      <c r="C12" s="57" t="s">
        <v>526</v>
      </c>
      <c r="D12" s="59" t="s">
        <v>3269</v>
      </c>
      <c r="E12" s="68">
        <v>5.673856</v>
      </c>
      <c r="F12" s="212"/>
    </row>
    <row r="13" spans="1:6" s="7" customFormat="1" ht="12.75" customHeight="1">
      <c r="A13" s="60"/>
      <c r="B13" s="61">
        <v>42457</v>
      </c>
      <c r="C13" s="60" t="s">
        <v>526</v>
      </c>
      <c r="D13" s="65" t="s">
        <v>3269</v>
      </c>
      <c r="E13" s="67">
        <v>0.428713</v>
      </c>
      <c r="F13" s="212"/>
    </row>
    <row r="14" spans="1:6" s="7" customFormat="1" ht="12.75" customHeight="1">
      <c r="A14" s="57"/>
      <c r="B14" s="62">
        <v>42457</v>
      </c>
      <c r="C14" s="57" t="s">
        <v>526</v>
      </c>
      <c r="D14" s="59" t="s">
        <v>3269</v>
      </c>
      <c r="E14" s="68">
        <v>4.351578</v>
      </c>
      <c r="F14" s="212"/>
    </row>
    <row r="15" spans="1:6" s="7" customFormat="1" ht="12.75" customHeight="1">
      <c r="A15" s="60"/>
      <c r="B15" s="61">
        <v>42453</v>
      </c>
      <c r="C15" s="60" t="s">
        <v>526</v>
      </c>
      <c r="D15" s="65" t="s">
        <v>1746</v>
      </c>
      <c r="E15" s="67">
        <v>55</v>
      </c>
      <c r="F15" s="212"/>
    </row>
    <row r="16" spans="1:6" s="7" customFormat="1" ht="12.75" customHeight="1">
      <c r="A16" s="57"/>
      <c r="B16" s="62">
        <v>42452</v>
      </c>
      <c r="C16" s="57" t="s">
        <v>526</v>
      </c>
      <c r="D16" s="59" t="s">
        <v>2503</v>
      </c>
      <c r="E16" s="68">
        <v>20</v>
      </c>
      <c r="F16" s="212"/>
    </row>
    <row r="17" spans="1:6" s="7" customFormat="1" ht="12.75" customHeight="1">
      <c r="A17" s="60"/>
      <c r="B17" s="61">
        <v>42452</v>
      </c>
      <c r="C17" s="60" t="s">
        <v>526</v>
      </c>
      <c r="D17" s="65" t="s">
        <v>2502</v>
      </c>
      <c r="E17" s="67">
        <v>17.5</v>
      </c>
      <c r="F17" s="212"/>
    </row>
    <row r="18" spans="1:6" s="7" customFormat="1" ht="12.75" customHeight="1">
      <c r="A18" s="57"/>
      <c r="B18" s="62">
        <v>42452</v>
      </c>
      <c r="C18" s="57" t="s">
        <v>526</v>
      </c>
      <c r="D18" s="59" t="s">
        <v>2501</v>
      </c>
      <c r="E18" s="68">
        <v>16</v>
      </c>
      <c r="F18" s="212"/>
    </row>
    <row r="19" spans="1:6" s="7" customFormat="1" ht="12.75" customHeight="1">
      <c r="A19" s="60"/>
      <c r="B19" s="61">
        <v>42452</v>
      </c>
      <c r="C19" s="60" t="s">
        <v>526</v>
      </c>
      <c r="D19" s="65" t="s">
        <v>2500</v>
      </c>
      <c r="E19" s="67">
        <v>31</v>
      </c>
      <c r="F19" s="212"/>
    </row>
    <row r="20" spans="1:6" s="7" customFormat="1" ht="12.75" customHeight="1">
      <c r="A20" s="57"/>
      <c r="B20" s="62">
        <v>42452</v>
      </c>
      <c r="C20" s="57" t="s">
        <v>526</v>
      </c>
      <c r="D20" s="59" t="s">
        <v>2499</v>
      </c>
      <c r="E20" s="68">
        <v>15.5</v>
      </c>
      <c r="F20" s="212"/>
    </row>
    <row r="21" spans="1:6" s="7" customFormat="1" ht="12.75" customHeight="1">
      <c r="A21" s="60"/>
      <c r="B21" s="61">
        <v>42452</v>
      </c>
      <c r="C21" s="60" t="s">
        <v>526</v>
      </c>
      <c r="D21" s="65" t="s">
        <v>3060</v>
      </c>
      <c r="E21" s="67">
        <v>191</v>
      </c>
      <c r="F21" s="212"/>
    </row>
    <row r="22" spans="1:6" s="7" customFormat="1" ht="12.75" customHeight="1">
      <c r="A22" s="57"/>
      <c r="B22" s="62">
        <v>42439</v>
      </c>
      <c r="C22" s="57" t="s">
        <v>526</v>
      </c>
      <c r="D22" s="59" t="s">
        <v>1987</v>
      </c>
      <c r="E22" s="68">
        <v>89.5</v>
      </c>
      <c r="F22" s="212"/>
    </row>
    <row r="23" spans="1:6" s="7" customFormat="1" ht="12.75" customHeight="1">
      <c r="A23" s="60"/>
      <c r="B23" s="61">
        <v>42433</v>
      </c>
      <c r="C23" s="60" t="s">
        <v>526</v>
      </c>
      <c r="D23" s="65" t="s">
        <v>466</v>
      </c>
      <c r="E23" s="67">
        <v>10</v>
      </c>
      <c r="F23" s="212"/>
    </row>
    <row r="24" spans="1:6" s="7" customFormat="1" ht="12.75" customHeight="1">
      <c r="A24" s="57"/>
      <c r="B24" s="62">
        <v>42411</v>
      </c>
      <c r="C24" s="57" t="s">
        <v>526</v>
      </c>
      <c r="D24" s="59" t="s">
        <v>78</v>
      </c>
      <c r="E24" s="68">
        <v>75.397378</v>
      </c>
      <c r="F24" s="212"/>
    </row>
    <row r="25" spans="1:6" s="7" customFormat="1" ht="12.75" customHeight="1">
      <c r="A25" s="60"/>
      <c r="B25" s="61">
        <v>42411</v>
      </c>
      <c r="C25" s="60" t="s">
        <v>526</v>
      </c>
      <c r="D25" s="65" t="s">
        <v>78</v>
      </c>
      <c r="E25" s="67">
        <v>6.166245</v>
      </c>
      <c r="F25" s="212"/>
    </row>
    <row r="26" spans="1:6" s="7" customFormat="1" ht="12.75" customHeight="1">
      <c r="A26" s="57"/>
      <c r="B26" s="62">
        <v>42411</v>
      </c>
      <c r="C26" s="57" t="s">
        <v>526</v>
      </c>
      <c r="D26" s="59" t="s">
        <v>78</v>
      </c>
      <c r="E26" s="68">
        <v>6.619379</v>
      </c>
      <c r="F26" s="212"/>
    </row>
    <row r="27" spans="1:6" s="7" customFormat="1" ht="12.75" customHeight="1">
      <c r="A27" s="60"/>
      <c r="B27" s="61">
        <v>42411</v>
      </c>
      <c r="C27" s="60" t="s">
        <v>526</v>
      </c>
      <c r="D27" s="65" t="s">
        <v>78</v>
      </c>
      <c r="E27" s="67">
        <v>7.030362</v>
      </c>
      <c r="F27" s="212"/>
    </row>
    <row r="28" spans="1:6" s="7" customFormat="1" ht="12.75" customHeight="1">
      <c r="A28" s="57"/>
      <c r="B28" s="62">
        <v>42411</v>
      </c>
      <c r="C28" s="57" t="s">
        <v>526</v>
      </c>
      <c r="D28" s="59" t="s">
        <v>78</v>
      </c>
      <c r="E28" s="68">
        <v>7.392519</v>
      </c>
      <c r="F28" s="212"/>
    </row>
    <row r="29" spans="1:6" s="7" customFormat="1" ht="12.75" customHeight="1">
      <c r="A29" s="60"/>
      <c r="B29" s="61">
        <v>42411</v>
      </c>
      <c r="C29" s="60" t="s">
        <v>526</v>
      </c>
      <c r="D29" s="65" t="s">
        <v>78</v>
      </c>
      <c r="E29" s="67">
        <v>7.394117</v>
      </c>
      <c r="F29" s="212"/>
    </row>
    <row r="30" spans="1:6" s="7" customFormat="1" ht="12.75" customHeight="1">
      <c r="A30" s="57"/>
      <c r="B30" s="62">
        <v>42409</v>
      </c>
      <c r="C30" s="57" t="s">
        <v>526</v>
      </c>
      <c r="D30" s="59" t="s">
        <v>3130</v>
      </c>
      <c r="E30" s="68">
        <v>34.892</v>
      </c>
      <c r="F30" s="212"/>
    </row>
    <row r="31" spans="1:6" s="7" customFormat="1" ht="12.75" customHeight="1">
      <c r="A31" s="60"/>
      <c r="B31" s="61">
        <v>42409</v>
      </c>
      <c r="C31" s="60" t="s">
        <v>526</v>
      </c>
      <c r="D31" s="65" t="s">
        <v>3131</v>
      </c>
      <c r="E31" s="67">
        <v>32.208</v>
      </c>
      <c r="F31" s="212"/>
    </row>
    <row r="32" spans="1:6" s="7" customFormat="1" ht="12.75" customHeight="1">
      <c r="A32" s="57"/>
      <c r="B32" s="62">
        <v>42402</v>
      </c>
      <c r="C32" s="57" t="s">
        <v>526</v>
      </c>
      <c r="D32" s="59" t="s">
        <v>3267</v>
      </c>
      <c r="E32" s="68">
        <v>250</v>
      </c>
      <c r="F32" s="212"/>
    </row>
    <row r="33" spans="1:6" s="7" customFormat="1" ht="12.75" customHeight="1">
      <c r="A33" s="60"/>
      <c r="B33" s="61">
        <v>42389</v>
      </c>
      <c r="C33" s="60" t="s">
        <v>526</v>
      </c>
      <c r="D33" s="65" t="s">
        <v>3248</v>
      </c>
      <c r="E33" s="67">
        <v>250</v>
      </c>
      <c r="F33" s="212"/>
    </row>
    <row r="34" spans="1:6" s="7" customFormat="1" ht="12.75" customHeight="1">
      <c r="A34" s="57"/>
      <c r="B34" s="62">
        <v>42376</v>
      </c>
      <c r="C34" s="57" t="s">
        <v>526</v>
      </c>
      <c r="D34" s="59" t="s">
        <v>1881</v>
      </c>
      <c r="E34" s="68">
        <v>210</v>
      </c>
      <c r="F34" s="212"/>
    </row>
    <row r="35" spans="1:5" s="7" customFormat="1" ht="12.75" customHeight="1">
      <c r="A35" s="46"/>
      <c r="B35" s="46"/>
      <c r="C35" s="46"/>
      <c r="D35" s="46" t="s">
        <v>3215</v>
      </c>
      <c r="E35" s="47">
        <f>SUM(E8:E34)</f>
        <v>1631.1532900000002</v>
      </c>
    </row>
    <row r="36" spans="1:5" s="120" customFormat="1" ht="12.75" customHeight="1">
      <c r="A36" s="103"/>
      <c r="B36" s="103"/>
      <c r="C36" s="103"/>
      <c r="D36" s="103"/>
      <c r="E36" s="103"/>
    </row>
    <row r="37" spans="1:5" s="120" customFormat="1" ht="12.75" customHeight="1">
      <c r="A37" s="103"/>
      <c r="B37" s="103"/>
      <c r="C37" s="103"/>
      <c r="D37" s="103"/>
      <c r="E37" s="103"/>
    </row>
    <row r="38" spans="1:5" s="75" customFormat="1" ht="19.5" customHeight="1">
      <c r="A38" s="220" t="s">
        <v>2359</v>
      </c>
      <c r="B38" s="221"/>
      <c r="C38" s="221"/>
      <c r="D38" s="221"/>
      <c r="E38" s="221"/>
    </row>
    <row r="39" spans="1:5" s="75" customFormat="1" ht="12.75" customHeight="1">
      <c r="A39" s="50" t="s">
        <v>403</v>
      </c>
      <c r="B39" s="50" t="s">
        <v>404</v>
      </c>
      <c r="C39" s="44" t="s">
        <v>4</v>
      </c>
      <c r="D39" s="50" t="s">
        <v>5</v>
      </c>
      <c r="E39" s="45" t="s">
        <v>3209</v>
      </c>
    </row>
    <row r="40" spans="1:5" s="7" customFormat="1" ht="12.75" customHeight="1">
      <c r="A40" s="57"/>
      <c r="B40" s="62">
        <v>42366</v>
      </c>
      <c r="C40" s="57" t="s">
        <v>526</v>
      </c>
      <c r="D40" s="59" t="s">
        <v>3271</v>
      </c>
      <c r="E40" s="68">
        <v>5.75</v>
      </c>
    </row>
    <row r="41" spans="1:5" s="7" customFormat="1" ht="12.75" customHeight="1">
      <c r="A41" s="60"/>
      <c r="B41" s="61">
        <v>42366</v>
      </c>
      <c r="C41" s="60" t="s">
        <v>526</v>
      </c>
      <c r="D41" s="65" t="s">
        <v>3271</v>
      </c>
      <c r="E41" s="67">
        <v>5.25</v>
      </c>
    </row>
    <row r="42" spans="1:5" s="7" customFormat="1" ht="12.75" customHeight="1">
      <c r="A42" s="57"/>
      <c r="B42" s="62">
        <v>42366</v>
      </c>
      <c r="C42" s="57" t="s">
        <v>526</v>
      </c>
      <c r="D42" s="59" t="s">
        <v>3271</v>
      </c>
      <c r="E42" s="68">
        <v>4.85</v>
      </c>
    </row>
    <row r="43" spans="1:5" s="7" customFormat="1" ht="12.75" customHeight="1">
      <c r="A43" s="60"/>
      <c r="B43" s="61">
        <v>42366</v>
      </c>
      <c r="C43" s="60" t="s">
        <v>526</v>
      </c>
      <c r="D43" s="65" t="s">
        <v>3271</v>
      </c>
      <c r="E43" s="67">
        <v>4.45</v>
      </c>
    </row>
    <row r="44" spans="1:5" s="7" customFormat="1" ht="12.75" customHeight="1">
      <c r="A44" s="57"/>
      <c r="B44" s="62">
        <v>42366</v>
      </c>
      <c r="C44" s="57" t="s">
        <v>526</v>
      </c>
      <c r="D44" s="59" t="s">
        <v>3271</v>
      </c>
      <c r="E44" s="68">
        <v>4.05</v>
      </c>
    </row>
    <row r="45" spans="1:5" s="7" customFormat="1" ht="12.75" customHeight="1">
      <c r="A45" s="60"/>
      <c r="B45" s="61">
        <v>42366</v>
      </c>
      <c r="C45" s="60" t="s">
        <v>526</v>
      </c>
      <c r="D45" s="65" t="s">
        <v>3271</v>
      </c>
      <c r="E45" s="67">
        <v>3.7</v>
      </c>
    </row>
    <row r="46" spans="1:5" s="7" customFormat="1" ht="12.75" customHeight="1">
      <c r="A46" s="57"/>
      <c r="B46" s="62">
        <v>42366</v>
      </c>
      <c r="C46" s="57" t="s">
        <v>526</v>
      </c>
      <c r="D46" s="59" t="s">
        <v>3271</v>
      </c>
      <c r="E46" s="68">
        <v>3.4</v>
      </c>
    </row>
    <row r="47" spans="1:5" s="7" customFormat="1" ht="12.75" customHeight="1">
      <c r="A47" s="60"/>
      <c r="B47" s="61">
        <v>42366</v>
      </c>
      <c r="C47" s="60" t="s">
        <v>526</v>
      </c>
      <c r="D47" s="65" t="s">
        <v>3271</v>
      </c>
      <c r="E47" s="67">
        <v>3.1</v>
      </c>
    </row>
    <row r="48" spans="1:5" s="7" customFormat="1" ht="12.75" customHeight="1">
      <c r="A48" s="57"/>
      <c r="B48" s="62">
        <v>42366</v>
      </c>
      <c r="C48" s="57" t="s">
        <v>526</v>
      </c>
      <c r="D48" s="59" t="s">
        <v>3271</v>
      </c>
      <c r="E48" s="68">
        <v>2.85</v>
      </c>
    </row>
    <row r="49" spans="1:5" s="7" customFormat="1" ht="12.75" customHeight="1">
      <c r="A49" s="60"/>
      <c r="B49" s="61">
        <v>42366</v>
      </c>
      <c r="C49" s="60" t="s">
        <v>526</v>
      </c>
      <c r="D49" s="65" t="s">
        <v>3271</v>
      </c>
      <c r="E49" s="67">
        <v>2.6</v>
      </c>
    </row>
    <row r="50" spans="1:5" s="7" customFormat="1" ht="12.75" customHeight="1">
      <c r="A50" s="57"/>
      <c r="B50" s="62">
        <v>42360</v>
      </c>
      <c r="C50" s="57" t="s">
        <v>526</v>
      </c>
      <c r="D50" s="59" t="s">
        <v>1223</v>
      </c>
      <c r="E50" s="68">
        <v>5</v>
      </c>
    </row>
    <row r="51" spans="1:5" s="7" customFormat="1" ht="12.75" customHeight="1">
      <c r="A51" s="60"/>
      <c r="B51" s="61">
        <v>42360</v>
      </c>
      <c r="C51" s="60" t="s">
        <v>526</v>
      </c>
      <c r="D51" s="65" t="s">
        <v>1223</v>
      </c>
      <c r="E51" s="67">
        <v>20</v>
      </c>
    </row>
    <row r="52" spans="1:5" s="7" customFormat="1" ht="12.75" customHeight="1">
      <c r="A52" s="57"/>
      <c r="B52" s="62">
        <v>42360</v>
      </c>
      <c r="C52" s="57" t="s">
        <v>526</v>
      </c>
      <c r="D52" s="59" t="s">
        <v>3200</v>
      </c>
      <c r="E52" s="68">
        <v>122</v>
      </c>
    </row>
    <row r="53" spans="1:5" s="7" customFormat="1" ht="12.75" customHeight="1">
      <c r="A53" s="60"/>
      <c r="B53" s="61">
        <v>42356</v>
      </c>
      <c r="C53" s="60" t="s">
        <v>526</v>
      </c>
      <c r="D53" s="65" t="s">
        <v>379</v>
      </c>
      <c r="E53" s="67">
        <v>500</v>
      </c>
    </row>
    <row r="54" spans="1:5" s="7" customFormat="1" ht="12.75" customHeight="1">
      <c r="A54" s="57"/>
      <c r="B54" s="62">
        <v>42356</v>
      </c>
      <c r="C54" s="57" t="s">
        <v>526</v>
      </c>
      <c r="D54" s="59" t="s">
        <v>2051</v>
      </c>
      <c r="E54" s="68">
        <v>50</v>
      </c>
    </row>
    <row r="55" spans="1:5" s="7" customFormat="1" ht="12.75" customHeight="1">
      <c r="A55" s="60"/>
      <c r="B55" s="61">
        <v>42356</v>
      </c>
      <c r="C55" s="60" t="s">
        <v>526</v>
      </c>
      <c r="D55" s="65" t="s">
        <v>3221</v>
      </c>
      <c r="E55" s="67">
        <v>23</v>
      </c>
    </row>
    <row r="56" spans="1:5" s="7" customFormat="1" ht="12.75" customHeight="1">
      <c r="A56" s="57"/>
      <c r="B56" s="62">
        <v>42356</v>
      </c>
      <c r="C56" s="57" t="s">
        <v>526</v>
      </c>
      <c r="D56" s="59" t="s">
        <v>2403</v>
      </c>
      <c r="E56" s="68">
        <v>53.7</v>
      </c>
    </row>
    <row r="57" spans="1:5" s="7" customFormat="1" ht="12.75" customHeight="1">
      <c r="A57" s="60"/>
      <c r="B57" s="61">
        <v>42354</v>
      </c>
      <c r="C57" s="60" t="s">
        <v>526</v>
      </c>
      <c r="D57" s="65" t="s">
        <v>3197</v>
      </c>
      <c r="E57" s="67">
        <v>30</v>
      </c>
    </row>
    <row r="58" spans="1:5" s="7" customFormat="1" ht="12.75" customHeight="1">
      <c r="A58" s="57"/>
      <c r="B58" s="62">
        <v>42354</v>
      </c>
      <c r="C58" s="57" t="s">
        <v>526</v>
      </c>
      <c r="D58" s="59" t="s">
        <v>1541</v>
      </c>
      <c r="E58" s="68">
        <v>1440</v>
      </c>
    </row>
    <row r="59" spans="1:5" s="7" customFormat="1" ht="12.75" customHeight="1">
      <c r="A59" s="60"/>
      <c r="B59" s="61">
        <v>42349</v>
      </c>
      <c r="C59" s="60" t="s">
        <v>526</v>
      </c>
      <c r="D59" s="65" t="s">
        <v>3270</v>
      </c>
      <c r="E59" s="67">
        <v>75</v>
      </c>
    </row>
    <row r="60" spans="1:5" s="7" customFormat="1" ht="12.75" customHeight="1">
      <c r="A60" s="57"/>
      <c r="B60" s="62">
        <v>42348</v>
      </c>
      <c r="C60" s="57" t="s">
        <v>526</v>
      </c>
      <c r="D60" s="59" t="s">
        <v>2510</v>
      </c>
      <c r="E60" s="68">
        <v>500</v>
      </c>
    </row>
    <row r="61" spans="1:5" s="7" customFormat="1" ht="12.75" customHeight="1">
      <c r="A61" s="60"/>
      <c r="B61" s="61">
        <v>42348</v>
      </c>
      <c r="C61" s="60" t="s">
        <v>526</v>
      </c>
      <c r="D61" s="65" t="s">
        <v>3199</v>
      </c>
      <c r="E61" s="67">
        <v>25</v>
      </c>
    </row>
    <row r="62" spans="1:5" s="7" customFormat="1" ht="12.75" customHeight="1">
      <c r="A62" s="57"/>
      <c r="B62" s="62">
        <v>42342</v>
      </c>
      <c r="C62" s="57" t="s">
        <v>526</v>
      </c>
      <c r="D62" s="59" t="s">
        <v>3198</v>
      </c>
      <c r="E62" s="68">
        <v>60</v>
      </c>
    </row>
    <row r="63" spans="1:5" s="7" customFormat="1" ht="12.75" customHeight="1">
      <c r="A63" s="60"/>
      <c r="B63" s="61">
        <v>42339</v>
      </c>
      <c r="C63" s="60" t="s">
        <v>526</v>
      </c>
      <c r="D63" s="65" t="s">
        <v>1882</v>
      </c>
      <c r="E63" s="67">
        <v>310</v>
      </c>
    </row>
    <row r="64" spans="1:5" s="7" customFormat="1" ht="12.75" customHeight="1">
      <c r="A64" s="57"/>
      <c r="B64" s="62">
        <v>42338</v>
      </c>
      <c r="C64" s="57" t="s">
        <v>526</v>
      </c>
      <c r="D64" s="59" t="s">
        <v>3197</v>
      </c>
      <c r="E64" s="68">
        <v>30</v>
      </c>
    </row>
    <row r="65" spans="1:5" s="7" customFormat="1" ht="12.75" customHeight="1">
      <c r="A65" s="60"/>
      <c r="B65" s="61">
        <v>42338</v>
      </c>
      <c r="C65" s="60" t="s">
        <v>526</v>
      </c>
      <c r="D65" s="65" t="s">
        <v>2409</v>
      </c>
      <c r="E65" s="67">
        <v>2.5</v>
      </c>
    </row>
    <row r="66" spans="1:5" s="7" customFormat="1" ht="12.75" customHeight="1">
      <c r="A66" s="57"/>
      <c r="B66" s="62">
        <v>42338</v>
      </c>
      <c r="C66" s="57" t="s">
        <v>526</v>
      </c>
      <c r="D66" s="59" t="s">
        <v>2409</v>
      </c>
      <c r="E66" s="68">
        <v>2.5</v>
      </c>
    </row>
    <row r="67" spans="1:5" s="7" customFormat="1" ht="12.75" customHeight="1">
      <c r="A67" s="60"/>
      <c r="B67" s="61">
        <v>42338</v>
      </c>
      <c r="C67" s="60" t="s">
        <v>526</v>
      </c>
      <c r="D67" s="65" t="s">
        <v>2409</v>
      </c>
      <c r="E67" s="67">
        <v>2.5</v>
      </c>
    </row>
    <row r="68" spans="1:5" s="7" customFormat="1" ht="12.75" customHeight="1">
      <c r="A68" s="57"/>
      <c r="B68" s="62">
        <v>42338</v>
      </c>
      <c r="C68" s="57" t="s">
        <v>526</v>
      </c>
      <c r="D68" s="59" t="s">
        <v>2409</v>
      </c>
      <c r="E68" s="68">
        <v>2.5</v>
      </c>
    </row>
    <row r="69" spans="1:5" s="7" customFormat="1" ht="12.75" customHeight="1">
      <c r="A69" s="60"/>
      <c r="B69" s="61">
        <v>42338</v>
      </c>
      <c r="C69" s="60" t="s">
        <v>526</v>
      </c>
      <c r="D69" s="65" t="s">
        <v>2409</v>
      </c>
      <c r="E69" s="67">
        <v>2.5</v>
      </c>
    </row>
    <row r="70" spans="1:5" s="7" customFormat="1" ht="12.75" customHeight="1">
      <c r="A70" s="57"/>
      <c r="B70" s="62">
        <v>42338</v>
      </c>
      <c r="C70" s="57" t="s">
        <v>526</v>
      </c>
      <c r="D70" s="59" t="s">
        <v>2409</v>
      </c>
      <c r="E70" s="68">
        <v>2.5</v>
      </c>
    </row>
    <row r="71" spans="1:5" s="7" customFormat="1" ht="12.75" customHeight="1">
      <c r="A71" s="60"/>
      <c r="B71" s="61">
        <v>42338</v>
      </c>
      <c r="C71" s="60" t="s">
        <v>526</v>
      </c>
      <c r="D71" s="65" t="s">
        <v>2409</v>
      </c>
      <c r="E71" s="67">
        <v>2.5</v>
      </c>
    </row>
    <row r="72" spans="1:5" s="7" customFormat="1" ht="12.75" customHeight="1">
      <c r="A72" s="57"/>
      <c r="B72" s="62">
        <v>42338</v>
      </c>
      <c r="C72" s="57" t="s">
        <v>526</v>
      </c>
      <c r="D72" s="59" t="s">
        <v>2409</v>
      </c>
      <c r="E72" s="68">
        <v>2.5</v>
      </c>
    </row>
    <row r="73" spans="1:5" s="7" customFormat="1" ht="12.75" customHeight="1">
      <c r="A73" s="60"/>
      <c r="B73" s="61">
        <v>42338</v>
      </c>
      <c r="C73" s="60" t="s">
        <v>526</v>
      </c>
      <c r="D73" s="65" t="s">
        <v>2409</v>
      </c>
      <c r="E73" s="67">
        <v>2.5</v>
      </c>
    </row>
    <row r="74" spans="1:5" s="7" customFormat="1" ht="12.75" customHeight="1">
      <c r="A74" s="57"/>
      <c r="B74" s="62">
        <v>42338</v>
      </c>
      <c r="C74" s="57" t="s">
        <v>526</v>
      </c>
      <c r="D74" s="59" t="s">
        <v>2409</v>
      </c>
      <c r="E74" s="68">
        <v>2.5</v>
      </c>
    </row>
    <row r="75" spans="1:5" s="7" customFormat="1" ht="12.75" customHeight="1">
      <c r="A75" s="60"/>
      <c r="B75" s="61">
        <v>42338</v>
      </c>
      <c r="C75" s="60" t="s">
        <v>526</v>
      </c>
      <c r="D75" s="65" t="s">
        <v>2409</v>
      </c>
      <c r="E75" s="67">
        <v>2.5</v>
      </c>
    </row>
    <row r="76" spans="1:5" s="7" customFormat="1" ht="12.75" customHeight="1">
      <c r="A76" s="57"/>
      <c r="B76" s="62">
        <v>42338</v>
      </c>
      <c r="C76" s="57" t="s">
        <v>526</v>
      </c>
      <c r="D76" s="59" t="s">
        <v>2409</v>
      </c>
      <c r="E76" s="68">
        <v>2.5</v>
      </c>
    </row>
    <row r="77" spans="1:5" s="7" customFormat="1" ht="12.75" customHeight="1">
      <c r="A77" s="60"/>
      <c r="B77" s="61">
        <v>42333</v>
      </c>
      <c r="C77" s="60" t="s">
        <v>526</v>
      </c>
      <c r="D77" s="65" t="s">
        <v>605</v>
      </c>
      <c r="E77" s="67">
        <v>30</v>
      </c>
    </row>
    <row r="78" spans="1:5" s="7" customFormat="1" ht="12.75" customHeight="1">
      <c r="A78" s="57"/>
      <c r="B78" s="62">
        <v>42326</v>
      </c>
      <c r="C78" s="57" t="s">
        <v>526</v>
      </c>
      <c r="D78" s="59" t="s">
        <v>3196</v>
      </c>
      <c r="E78" s="68">
        <v>70</v>
      </c>
    </row>
    <row r="79" spans="1:5" s="7" customFormat="1" ht="12.75" customHeight="1">
      <c r="A79" s="60"/>
      <c r="B79" s="61">
        <v>42326</v>
      </c>
      <c r="C79" s="60" t="s">
        <v>526</v>
      </c>
      <c r="D79" s="65" t="s">
        <v>3196</v>
      </c>
      <c r="E79" s="67">
        <v>20</v>
      </c>
    </row>
    <row r="80" spans="1:5" s="7" customFormat="1" ht="12.75" customHeight="1">
      <c r="A80" s="57"/>
      <c r="B80" s="62">
        <v>42326</v>
      </c>
      <c r="C80" s="57" t="s">
        <v>526</v>
      </c>
      <c r="D80" s="59" t="s">
        <v>3196</v>
      </c>
      <c r="E80" s="68">
        <v>20</v>
      </c>
    </row>
    <row r="81" spans="1:5" s="7" customFormat="1" ht="12.75" customHeight="1">
      <c r="A81" s="60"/>
      <c r="B81" s="61">
        <v>42326</v>
      </c>
      <c r="C81" s="60" t="s">
        <v>526</v>
      </c>
      <c r="D81" s="65" t="s">
        <v>3196</v>
      </c>
      <c r="E81" s="67">
        <v>20</v>
      </c>
    </row>
    <row r="82" spans="1:5" s="7" customFormat="1" ht="12.75" customHeight="1">
      <c r="A82" s="57"/>
      <c r="B82" s="62">
        <v>42326</v>
      </c>
      <c r="C82" s="57" t="s">
        <v>526</v>
      </c>
      <c r="D82" s="59" t="s">
        <v>3196</v>
      </c>
      <c r="E82" s="68">
        <v>20</v>
      </c>
    </row>
    <row r="83" spans="1:5" s="7" customFormat="1" ht="12.75" customHeight="1">
      <c r="A83" s="60"/>
      <c r="B83" s="61">
        <v>42324</v>
      </c>
      <c r="C83" s="60" t="s">
        <v>526</v>
      </c>
      <c r="D83" s="65" t="s">
        <v>3195</v>
      </c>
      <c r="E83" s="67">
        <v>100</v>
      </c>
    </row>
    <row r="84" spans="1:5" s="7" customFormat="1" ht="12.75" customHeight="1">
      <c r="A84" s="57"/>
      <c r="B84" s="62">
        <v>42307</v>
      </c>
      <c r="C84" s="57" t="s">
        <v>526</v>
      </c>
      <c r="D84" s="59" t="s">
        <v>3167</v>
      </c>
      <c r="E84" s="68">
        <v>6</v>
      </c>
    </row>
    <row r="85" spans="1:5" s="7" customFormat="1" ht="12.75" customHeight="1">
      <c r="A85" s="60"/>
      <c r="B85" s="61">
        <v>42304</v>
      </c>
      <c r="C85" s="60" t="s">
        <v>526</v>
      </c>
      <c r="D85" s="65" t="s">
        <v>3168</v>
      </c>
      <c r="E85" s="67">
        <v>180</v>
      </c>
    </row>
    <row r="86" spans="1:5" s="7" customFormat="1" ht="12.75" customHeight="1">
      <c r="A86" s="57"/>
      <c r="B86" s="62">
        <v>42303</v>
      </c>
      <c r="C86" s="57" t="s">
        <v>526</v>
      </c>
      <c r="D86" s="59" t="s">
        <v>3194</v>
      </c>
      <c r="E86" s="68">
        <v>120</v>
      </c>
    </row>
    <row r="87" spans="1:5" s="7" customFormat="1" ht="12.75" customHeight="1">
      <c r="A87" s="60"/>
      <c r="B87" s="61">
        <v>42300</v>
      </c>
      <c r="C87" s="60" t="s">
        <v>526</v>
      </c>
      <c r="D87" s="65" t="s">
        <v>3071</v>
      </c>
      <c r="E87" s="67">
        <v>65.197931</v>
      </c>
    </row>
    <row r="88" spans="1:5" s="7" customFormat="1" ht="12.75" customHeight="1">
      <c r="A88" s="57"/>
      <c r="B88" s="62">
        <v>42278</v>
      </c>
      <c r="C88" s="57" t="s">
        <v>526</v>
      </c>
      <c r="D88" s="59" t="s">
        <v>2200</v>
      </c>
      <c r="E88" s="68">
        <v>13.44</v>
      </c>
    </row>
    <row r="89" spans="1:5" s="7" customFormat="1" ht="12.75" customHeight="1">
      <c r="A89" s="60"/>
      <c r="B89" s="61">
        <v>42278</v>
      </c>
      <c r="C89" s="60" t="s">
        <v>526</v>
      </c>
      <c r="D89" s="65" t="s">
        <v>2307</v>
      </c>
      <c r="E89" s="67">
        <v>110</v>
      </c>
    </row>
    <row r="90" spans="1:5" s="7" customFormat="1" ht="12.75" customHeight="1">
      <c r="A90" s="57"/>
      <c r="B90" s="62">
        <v>42278</v>
      </c>
      <c r="C90" s="57" t="s">
        <v>526</v>
      </c>
      <c r="D90" s="59" t="s">
        <v>1618</v>
      </c>
      <c r="E90" s="68">
        <v>66</v>
      </c>
    </row>
    <row r="91" spans="1:5" s="7" customFormat="1" ht="12.75" customHeight="1">
      <c r="A91" s="60"/>
      <c r="B91" s="61">
        <v>42278</v>
      </c>
      <c r="C91" s="60" t="s">
        <v>526</v>
      </c>
      <c r="D91" s="65" t="s">
        <v>1703</v>
      </c>
      <c r="E91" s="67">
        <v>60</v>
      </c>
    </row>
    <row r="92" spans="1:5" s="7" customFormat="1" ht="12.75" customHeight="1">
      <c r="A92" s="57"/>
      <c r="B92" s="62">
        <v>42278</v>
      </c>
      <c r="C92" s="57" t="s">
        <v>526</v>
      </c>
      <c r="D92" s="59" t="s">
        <v>1703</v>
      </c>
      <c r="E92" s="68">
        <v>144</v>
      </c>
    </row>
    <row r="93" spans="1:5" s="7" customFormat="1" ht="12.75" customHeight="1">
      <c r="A93" s="60"/>
      <c r="B93" s="61">
        <v>42275</v>
      </c>
      <c r="C93" s="60" t="s">
        <v>526</v>
      </c>
      <c r="D93" s="65" t="s">
        <v>1746</v>
      </c>
      <c r="E93" s="67">
        <v>54</v>
      </c>
    </row>
    <row r="94" spans="1:5" s="7" customFormat="1" ht="12.75" customHeight="1">
      <c r="A94" s="57"/>
      <c r="B94" s="62">
        <v>42265</v>
      </c>
      <c r="C94" s="57" t="s">
        <v>526</v>
      </c>
      <c r="D94" s="59" t="s">
        <v>3060</v>
      </c>
      <c r="E94" s="68">
        <v>191</v>
      </c>
    </row>
    <row r="95" spans="1:5" s="7" customFormat="1" ht="12.75" customHeight="1">
      <c r="A95" s="60"/>
      <c r="B95" s="61">
        <v>42255</v>
      </c>
      <c r="C95" s="60" t="s">
        <v>526</v>
      </c>
      <c r="D95" s="65" t="s">
        <v>2279</v>
      </c>
      <c r="E95" s="67">
        <v>230</v>
      </c>
    </row>
    <row r="96" spans="1:5" s="7" customFormat="1" ht="12.75" customHeight="1">
      <c r="A96" s="57"/>
      <c r="B96" s="62">
        <v>42240</v>
      </c>
      <c r="C96" s="57" t="s">
        <v>526</v>
      </c>
      <c r="D96" s="59" t="s">
        <v>476</v>
      </c>
      <c r="E96" s="68">
        <v>100</v>
      </c>
    </row>
    <row r="97" spans="1:5" s="7" customFormat="1" ht="12.75" customHeight="1">
      <c r="A97" s="60"/>
      <c r="B97" s="61">
        <v>42230</v>
      </c>
      <c r="C97" s="60" t="s">
        <v>526</v>
      </c>
      <c r="D97" s="65" t="s">
        <v>3111</v>
      </c>
      <c r="E97" s="67">
        <v>475</v>
      </c>
    </row>
    <row r="98" spans="1:5" s="7" customFormat="1" ht="12.75" customHeight="1">
      <c r="A98" s="57"/>
      <c r="B98" s="62">
        <v>42229</v>
      </c>
      <c r="C98" s="57" t="s">
        <v>526</v>
      </c>
      <c r="D98" s="59" t="s">
        <v>3127</v>
      </c>
      <c r="E98" s="68">
        <v>5</v>
      </c>
    </row>
    <row r="99" spans="1:5" s="7" customFormat="1" ht="12.75" customHeight="1">
      <c r="A99" s="60"/>
      <c r="B99" s="61">
        <v>42229</v>
      </c>
      <c r="C99" s="60" t="s">
        <v>526</v>
      </c>
      <c r="D99" s="65" t="s">
        <v>3128</v>
      </c>
      <c r="E99" s="67">
        <v>15</v>
      </c>
    </row>
    <row r="100" spans="1:5" s="7" customFormat="1" ht="12.75" customHeight="1">
      <c r="A100" s="57"/>
      <c r="B100" s="62">
        <v>42229</v>
      </c>
      <c r="C100" s="57" t="s">
        <v>526</v>
      </c>
      <c r="D100" s="59" t="s">
        <v>3129</v>
      </c>
      <c r="E100" s="68">
        <v>50</v>
      </c>
    </row>
    <row r="101" spans="1:5" s="7" customFormat="1" ht="12.75" customHeight="1">
      <c r="A101" s="60"/>
      <c r="B101" s="61">
        <v>42227</v>
      </c>
      <c r="C101" s="60" t="s">
        <v>526</v>
      </c>
      <c r="D101" s="65" t="s">
        <v>3130</v>
      </c>
      <c r="E101" s="67">
        <v>70</v>
      </c>
    </row>
    <row r="102" spans="1:5" s="7" customFormat="1" ht="12.75" customHeight="1">
      <c r="A102" s="57"/>
      <c r="B102" s="62">
        <v>42227</v>
      </c>
      <c r="C102" s="57" t="s">
        <v>526</v>
      </c>
      <c r="D102" s="59" t="s">
        <v>3131</v>
      </c>
      <c r="E102" s="68">
        <v>70</v>
      </c>
    </row>
    <row r="103" spans="1:5" s="7" customFormat="1" ht="12.75" customHeight="1">
      <c r="A103" s="60"/>
      <c r="B103" s="61">
        <v>42227</v>
      </c>
      <c r="C103" s="60" t="s">
        <v>526</v>
      </c>
      <c r="D103" s="65" t="s">
        <v>2224</v>
      </c>
      <c r="E103" s="67">
        <v>50</v>
      </c>
    </row>
    <row r="104" spans="1:5" s="7" customFormat="1" ht="12.75" customHeight="1">
      <c r="A104" s="57"/>
      <c r="B104" s="62">
        <v>42221</v>
      </c>
      <c r="C104" s="57" t="s">
        <v>526</v>
      </c>
      <c r="D104" s="59" t="s">
        <v>3112</v>
      </c>
      <c r="E104" s="68">
        <v>71</v>
      </c>
    </row>
    <row r="105" spans="1:5" s="7" customFormat="1" ht="12.75" customHeight="1">
      <c r="A105" s="60"/>
      <c r="B105" s="61">
        <v>42209</v>
      </c>
      <c r="C105" s="60" t="s">
        <v>526</v>
      </c>
      <c r="D105" s="65" t="s">
        <v>3132</v>
      </c>
      <c r="E105" s="67">
        <v>200</v>
      </c>
    </row>
    <row r="106" spans="1:5" s="7" customFormat="1" ht="12.75" customHeight="1">
      <c r="A106" s="57"/>
      <c r="B106" s="62">
        <v>42205</v>
      </c>
      <c r="C106" s="57" t="s">
        <v>526</v>
      </c>
      <c r="D106" s="59" t="s">
        <v>3113</v>
      </c>
      <c r="E106" s="68">
        <v>25</v>
      </c>
    </row>
    <row r="107" spans="1:5" s="7" customFormat="1" ht="12.75" customHeight="1">
      <c r="A107" s="60"/>
      <c r="B107" s="61">
        <v>42205</v>
      </c>
      <c r="C107" s="60" t="s">
        <v>526</v>
      </c>
      <c r="D107" s="65" t="s">
        <v>3114</v>
      </c>
      <c r="E107" s="67">
        <v>20</v>
      </c>
    </row>
    <row r="108" spans="1:5" s="7" customFormat="1" ht="12.75" customHeight="1">
      <c r="A108" s="57"/>
      <c r="B108" s="62">
        <v>42205</v>
      </c>
      <c r="C108" s="57" t="s">
        <v>526</v>
      </c>
      <c r="D108" s="59" t="s">
        <v>3115</v>
      </c>
      <c r="E108" s="68">
        <v>30</v>
      </c>
    </row>
    <row r="109" spans="1:5" s="7" customFormat="1" ht="12.75" customHeight="1">
      <c r="A109" s="60"/>
      <c r="B109" s="61">
        <v>42205</v>
      </c>
      <c r="C109" s="60" t="s">
        <v>526</v>
      </c>
      <c r="D109" s="65" t="s">
        <v>3116</v>
      </c>
      <c r="E109" s="67">
        <v>20</v>
      </c>
    </row>
    <row r="110" spans="1:5" s="7" customFormat="1" ht="12.75" customHeight="1">
      <c r="A110" s="57"/>
      <c r="B110" s="62">
        <v>42205</v>
      </c>
      <c r="C110" s="57" t="s">
        <v>526</v>
      </c>
      <c r="D110" s="59" t="s">
        <v>3117</v>
      </c>
      <c r="E110" s="68">
        <v>25</v>
      </c>
    </row>
    <row r="111" spans="1:5" s="7" customFormat="1" ht="12.75" customHeight="1">
      <c r="A111" s="60"/>
      <c r="B111" s="61">
        <v>42205</v>
      </c>
      <c r="C111" s="60" t="s">
        <v>526</v>
      </c>
      <c r="D111" s="65" t="s">
        <v>3118</v>
      </c>
      <c r="E111" s="67">
        <v>20</v>
      </c>
    </row>
    <row r="112" spans="1:5" s="7" customFormat="1" ht="12.75" customHeight="1">
      <c r="A112" s="57"/>
      <c r="B112" s="62">
        <v>42201</v>
      </c>
      <c r="C112" s="57" t="s">
        <v>526</v>
      </c>
      <c r="D112" s="59" t="s">
        <v>1881</v>
      </c>
      <c r="E112" s="68">
        <v>210</v>
      </c>
    </row>
    <row r="113" spans="1:5" s="7" customFormat="1" ht="12.75" customHeight="1">
      <c r="A113" s="60"/>
      <c r="B113" s="61">
        <v>42188</v>
      </c>
      <c r="C113" s="60" t="s">
        <v>526</v>
      </c>
      <c r="D113" s="65" t="s">
        <v>570</v>
      </c>
      <c r="E113" s="67">
        <v>110</v>
      </c>
    </row>
    <row r="114" spans="1:5" s="7" customFormat="1" ht="12.75" customHeight="1">
      <c r="A114" s="57"/>
      <c r="B114" s="62">
        <v>42185</v>
      </c>
      <c r="C114" s="57" t="s">
        <v>526</v>
      </c>
      <c r="D114" s="59" t="s">
        <v>2260</v>
      </c>
      <c r="E114" s="68">
        <v>36</v>
      </c>
    </row>
    <row r="115" spans="1:5" s="7" customFormat="1" ht="12.75" customHeight="1">
      <c r="A115" s="60"/>
      <c r="B115" s="61">
        <v>42173</v>
      </c>
      <c r="C115" s="60" t="s">
        <v>526</v>
      </c>
      <c r="D115" s="65" t="s">
        <v>1834</v>
      </c>
      <c r="E115" s="67">
        <v>50</v>
      </c>
    </row>
    <row r="116" spans="1:5" s="7" customFormat="1" ht="12.75" customHeight="1">
      <c r="A116" s="57"/>
      <c r="B116" s="62">
        <v>42171</v>
      </c>
      <c r="C116" s="57" t="s">
        <v>526</v>
      </c>
      <c r="D116" s="59" t="s">
        <v>2503</v>
      </c>
      <c r="E116" s="68">
        <v>8.5</v>
      </c>
    </row>
    <row r="117" spans="1:5" s="7" customFormat="1" ht="12.75" customHeight="1">
      <c r="A117" s="60"/>
      <c r="B117" s="61">
        <v>42171</v>
      </c>
      <c r="C117" s="60" t="s">
        <v>526</v>
      </c>
      <c r="D117" s="65" t="s">
        <v>2502</v>
      </c>
      <c r="E117" s="67">
        <v>9.5</v>
      </c>
    </row>
    <row r="118" spans="1:5" s="7" customFormat="1" ht="12.75" customHeight="1">
      <c r="A118" s="57"/>
      <c r="B118" s="62">
        <v>42171</v>
      </c>
      <c r="C118" s="57" t="s">
        <v>526</v>
      </c>
      <c r="D118" s="59" t="s">
        <v>2501</v>
      </c>
      <c r="E118" s="68">
        <v>7.5</v>
      </c>
    </row>
    <row r="119" spans="1:5" s="7" customFormat="1" ht="12.75" customHeight="1">
      <c r="A119" s="60"/>
      <c r="B119" s="61">
        <v>42171</v>
      </c>
      <c r="C119" s="60" t="s">
        <v>526</v>
      </c>
      <c r="D119" s="65" t="s">
        <v>2500</v>
      </c>
      <c r="E119" s="67">
        <v>5.5</v>
      </c>
    </row>
    <row r="120" spans="1:5" s="7" customFormat="1" ht="12.75" customHeight="1">
      <c r="A120" s="57"/>
      <c r="B120" s="62">
        <v>42171</v>
      </c>
      <c r="C120" s="57" t="s">
        <v>526</v>
      </c>
      <c r="D120" s="59" t="s">
        <v>2499</v>
      </c>
      <c r="E120" s="68">
        <v>9</v>
      </c>
    </row>
    <row r="121" spans="1:5" s="7" customFormat="1" ht="12.75" customHeight="1">
      <c r="A121" s="60"/>
      <c r="B121" s="61">
        <v>42171</v>
      </c>
      <c r="C121" s="60" t="s">
        <v>526</v>
      </c>
      <c r="D121" s="65" t="s">
        <v>2262</v>
      </c>
      <c r="E121" s="67">
        <v>30</v>
      </c>
    </row>
    <row r="122" spans="1:5" s="7" customFormat="1" ht="12.75" customHeight="1">
      <c r="A122" s="57"/>
      <c r="B122" s="62">
        <v>42170</v>
      </c>
      <c r="C122" s="57" t="s">
        <v>526</v>
      </c>
      <c r="D122" s="59" t="s">
        <v>1288</v>
      </c>
      <c r="E122" s="68">
        <v>275</v>
      </c>
    </row>
    <row r="123" spans="1:5" s="7" customFormat="1" ht="12.75" customHeight="1">
      <c r="A123" s="60"/>
      <c r="B123" s="61">
        <v>42157</v>
      </c>
      <c r="C123" s="60" t="s">
        <v>526</v>
      </c>
      <c r="D123" s="65" t="s">
        <v>1882</v>
      </c>
      <c r="E123" s="67">
        <v>310</v>
      </c>
    </row>
    <row r="124" spans="1:5" s="7" customFormat="1" ht="12.75" customHeight="1">
      <c r="A124" s="57"/>
      <c r="B124" s="62">
        <v>42157</v>
      </c>
      <c r="C124" s="57" t="s">
        <v>526</v>
      </c>
      <c r="D124" s="59" t="s">
        <v>2378</v>
      </c>
      <c r="E124" s="68">
        <v>370</v>
      </c>
    </row>
    <row r="125" spans="1:5" s="7" customFormat="1" ht="12.75" customHeight="1">
      <c r="A125" s="60"/>
      <c r="B125" s="61">
        <v>42156</v>
      </c>
      <c r="C125" s="60" t="s">
        <v>526</v>
      </c>
      <c r="D125" s="65" t="s">
        <v>1673</v>
      </c>
      <c r="E125" s="67">
        <v>70</v>
      </c>
    </row>
    <row r="126" spans="1:5" s="7" customFormat="1" ht="12.75" customHeight="1">
      <c r="A126" s="57"/>
      <c r="B126" s="62">
        <v>42153</v>
      </c>
      <c r="C126" s="57" t="s">
        <v>526</v>
      </c>
      <c r="D126" s="59" t="s">
        <v>2352</v>
      </c>
      <c r="E126" s="68">
        <v>130</v>
      </c>
    </row>
    <row r="127" spans="1:5" s="7" customFormat="1" ht="12.75" customHeight="1">
      <c r="A127" s="60"/>
      <c r="B127" s="61">
        <v>42149</v>
      </c>
      <c r="C127" s="60" t="s">
        <v>526</v>
      </c>
      <c r="D127" s="65" t="s">
        <v>2440</v>
      </c>
      <c r="E127" s="67">
        <v>3</v>
      </c>
    </row>
    <row r="128" spans="1:5" s="7" customFormat="1" ht="12.75" customHeight="1">
      <c r="A128" s="57"/>
      <c r="B128" s="62">
        <v>42149</v>
      </c>
      <c r="C128" s="57" t="s">
        <v>526</v>
      </c>
      <c r="D128" s="59" t="s">
        <v>2219</v>
      </c>
      <c r="E128" s="68">
        <v>44</v>
      </c>
    </row>
    <row r="129" spans="1:5" s="7" customFormat="1" ht="12.75" customHeight="1">
      <c r="A129" s="60"/>
      <c r="B129" s="61">
        <v>42149</v>
      </c>
      <c r="C129" s="60" t="s">
        <v>526</v>
      </c>
      <c r="D129" s="65" t="s">
        <v>2220</v>
      </c>
      <c r="E129" s="67">
        <v>27</v>
      </c>
    </row>
    <row r="130" spans="1:5" s="7" customFormat="1" ht="12.75" customHeight="1">
      <c r="A130" s="57"/>
      <c r="B130" s="62">
        <v>42149</v>
      </c>
      <c r="C130" s="57" t="s">
        <v>526</v>
      </c>
      <c r="D130" s="59" t="s">
        <v>2300</v>
      </c>
      <c r="E130" s="68">
        <v>16</v>
      </c>
    </row>
    <row r="131" spans="1:5" s="7" customFormat="1" ht="12.75" customHeight="1">
      <c r="A131" s="60"/>
      <c r="B131" s="61">
        <v>42149</v>
      </c>
      <c r="C131" s="60" t="s">
        <v>526</v>
      </c>
      <c r="D131" s="65" t="s">
        <v>2221</v>
      </c>
      <c r="E131" s="67">
        <v>53</v>
      </c>
    </row>
    <row r="132" spans="1:5" s="7" customFormat="1" ht="12.75" customHeight="1">
      <c r="A132" s="57"/>
      <c r="B132" s="62">
        <v>42149</v>
      </c>
      <c r="C132" s="57" t="s">
        <v>526</v>
      </c>
      <c r="D132" s="59" t="s">
        <v>2222</v>
      </c>
      <c r="E132" s="68">
        <v>7</v>
      </c>
    </row>
    <row r="133" spans="1:5" s="7" customFormat="1" ht="12.75" customHeight="1">
      <c r="A133" s="60"/>
      <c r="B133" s="61">
        <v>42149</v>
      </c>
      <c r="C133" s="60" t="s">
        <v>526</v>
      </c>
      <c r="D133" s="65" t="s">
        <v>3078</v>
      </c>
      <c r="E133" s="67">
        <v>30</v>
      </c>
    </row>
    <row r="134" spans="1:5" s="7" customFormat="1" ht="12.75" customHeight="1">
      <c r="A134" s="57"/>
      <c r="B134" s="62">
        <v>42138</v>
      </c>
      <c r="C134" s="57" t="s">
        <v>526</v>
      </c>
      <c r="D134" s="59" t="s">
        <v>1987</v>
      </c>
      <c r="E134" s="68">
        <v>78</v>
      </c>
    </row>
    <row r="135" spans="1:5" s="7" customFormat="1" ht="12.75" customHeight="1">
      <c r="A135" s="60"/>
      <c r="B135" s="61">
        <v>42136</v>
      </c>
      <c r="C135" s="60" t="s">
        <v>526</v>
      </c>
      <c r="D135" s="65" t="s">
        <v>2403</v>
      </c>
      <c r="E135" s="67">
        <v>50</v>
      </c>
    </row>
    <row r="136" spans="1:5" s="7" customFormat="1" ht="12.75" customHeight="1">
      <c r="A136" s="57"/>
      <c r="B136" s="62">
        <v>42136</v>
      </c>
      <c r="C136" s="57" t="s">
        <v>526</v>
      </c>
      <c r="D136" s="59" t="s">
        <v>2409</v>
      </c>
      <c r="E136" s="68">
        <v>150</v>
      </c>
    </row>
    <row r="137" spans="1:5" s="7" customFormat="1" ht="12.75" customHeight="1">
      <c r="A137" s="60"/>
      <c r="B137" s="61">
        <v>42132</v>
      </c>
      <c r="C137" s="60" t="s">
        <v>526</v>
      </c>
      <c r="D137" s="65" t="s">
        <v>2356</v>
      </c>
      <c r="E137" s="67">
        <v>50</v>
      </c>
    </row>
    <row r="138" spans="1:5" s="7" customFormat="1" ht="12.75" customHeight="1">
      <c r="A138" s="57"/>
      <c r="B138" s="62">
        <v>42124</v>
      </c>
      <c r="C138" s="57" t="s">
        <v>526</v>
      </c>
      <c r="D138" s="59" t="s">
        <v>3071</v>
      </c>
      <c r="E138" s="68">
        <v>60</v>
      </c>
    </row>
    <row r="139" spans="1:5" s="7" customFormat="1" ht="12.75" customHeight="1">
      <c r="A139" s="60"/>
      <c r="B139" s="61">
        <v>42121</v>
      </c>
      <c r="C139" s="60" t="s">
        <v>526</v>
      </c>
      <c r="D139" s="65" t="s">
        <v>3072</v>
      </c>
      <c r="E139" s="67">
        <v>50</v>
      </c>
    </row>
    <row r="140" spans="1:5" s="7" customFormat="1" ht="12.75" customHeight="1">
      <c r="A140" s="57"/>
      <c r="B140" s="62">
        <v>42121</v>
      </c>
      <c r="C140" s="57" t="s">
        <v>526</v>
      </c>
      <c r="D140" s="59" t="s">
        <v>2274</v>
      </c>
      <c r="E140" s="68">
        <v>120</v>
      </c>
    </row>
    <row r="141" spans="1:5" s="7" customFormat="1" ht="12.75" customHeight="1">
      <c r="A141" s="60"/>
      <c r="B141" s="61">
        <v>42107</v>
      </c>
      <c r="C141" s="60" t="s">
        <v>526</v>
      </c>
      <c r="D141" s="65" t="s">
        <v>1618</v>
      </c>
      <c r="E141" s="67">
        <v>60</v>
      </c>
    </row>
    <row r="142" spans="1:5" s="7" customFormat="1" ht="12.75" customHeight="1">
      <c r="A142" s="57"/>
      <c r="B142" s="62">
        <v>42105</v>
      </c>
      <c r="C142" s="57" t="s">
        <v>526</v>
      </c>
      <c r="D142" s="59" t="s">
        <v>2192</v>
      </c>
      <c r="E142" s="68">
        <v>114</v>
      </c>
    </row>
    <row r="143" spans="1:5" s="7" customFormat="1" ht="12.75" customHeight="1">
      <c r="A143" s="60"/>
      <c r="B143" s="61">
        <v>42105</v>
      </c>
      <c r="C143" s="60" t="s">
        <v>526</v>
      </c>
      <c r="D143" s="65" t="s">
        <v>2192</v>
      </c>
      <c r="E143" s="67">
        <v>100</v>
      </c>
    </row>
    <row r="144" spans="1:5" s="7" customFormat="1" ht="12.75" customHeight="1">
      <c r="A144" s="57"/>
      <c r="B144" s="62">
        <v>42105</v>
      </c>
      <c r="C144" s="57" t="s">
        <v>526</v>
      </c>
      <c r="D144" s="59" t="s">
        <v>2192</v>
      </c>
      <c r="E144" s="68">
        <v>100</v>
      </c>
    </row>
    <row r="145" spans="1:5" s="7" customFormat="1" ht="12.75" customHeight="1">
      <c r="A145" s="60"/>
      <c r="B145" s="61">
        <v>42102</v>
      </c>
      <c r="C145" s="60" t="s">
        <v>526</v>
      </c>
      <c r="D145" s="65" t="s">
        <v>1746</v>
      </c>
      <c r="E145" s="67">
        <v>50</v>
      </c>
    </row>
    <row r="146" spans="1:5" s="7" customFormat="1" ht="12.75" customHeight="1">
      <c r="A146" s="57"/>
      <c r="B146" s="62">
        <v>42100</v>
      </c>
      <c r="C146" s="57" t="s">
        <v>526</v>
      </c>
      <c r="D146" s="59" t="s">
        <v>232</v>
      </c>
      <c r="E146" s="68">
        <v>75</v>
      </c>
    </row>
    <row r="147" spans="1:5" s="7" customFormat="1" ht="12.75" customHeight="1">
      <c r="A147" s="60"/>
      <c r="B147" s="61">
        <v>42096</v>
      </c>
      <c r="C147" s="60" t="s">
        <v>526</v>
      </c>
      <c r="D147" s="65" t="s">
        <v>1650</v>
      </c>
      <c r="E147" s="67">
        <v>97.5</v>
      </c>
    </row>
    <row r="148" spans="1:5" s="7" customFormat="1" ht="12.75" customHeight="1">
      <c r="A148" s="57"/>
      <c r="B148" s="62">
        <v>42095</v>
      </c>
      <c r="C148" s="57" t="s">
        <v>526</v>
      </c>
      <c r="D148" s="59" t="s">
        <v>1703</v>
      </c>
      <c r="E148" s="68">
        <v>190</v>
      </c>
    </row>
    <row r="149" spans="1:5" s="7" customFormat="1" ht="12.75" customHeight="1">
      <c r="A149" s="60"/>
      <c r="B149" s="61">
        <v>42093</v>
      </c>
      <c r="C149" s="60" t="s">
        <v>526</v>
      </c>
      <c r="D149" s="65" t="s">
        <v>2307</v>
      </c>
      <c r="E149" s="67">
        <v>110</v>
      </c>
    </row>
    <row r="150" spans="1:5" s="7" customFormat="1" ht="12.75" customHeight="1">
      <c r="A150" s="57"/>
      <c r="B150" s="62">
        <v>42087</v>
      </c>
      <c r="C150" s="57" t="s">
        <v>526</v>
      </c>
      <c r="D150" s="59" t="s">
        <v>3060</v>
      </c>
      <c r="E150" s="68">
        <v>223</v>
      </c>
    </row>
    <row r="151" spans="1:5" s="7" customFormat="1" ht="12.75" customHeight="1">
      <c r="A151" s="60"/>
      <c r="B151" s="61">
        <v>42086</v>
      </c>
      <c r="C151" s="60" t="s">
        <v>526</v>
      </c>
      <c r="D151" s="65" t="s">
        <v>2172</v>
      </c>
      <c r="E151" s="67">
        <v>100</v>
      </c>
    </row>
    <row r="152" spans="1:5" s="7" customFormat="1" ht="12.75" customHeight="1">
      <c r="A152" s="57"/>
      <c r="B152" s="62">
        <v>42082</v>
      </c>
      <c r="C152" s="57" t="s">
        <v>526</v>
      </c>
      <c r="D152" s="59" t="s">
        <v>1572</v>
      </c>
      <c r="E152" s="68">
        <v>100</v>
      </c>
    </row>
    <row r="153" spans="1:5" s="7" customFormat="1" ht="12.75" customHeight="1">
      <c r="A153" s="60"/>
      <c r="B153" s="61">
        <v>42081</v>
      </c>
      <c r="C153" s="60" t="s">
        <v>526</v>
      </c>
      <c r="D153" s="65" t="s">
        <v>66</v>
      </c>
      <c r="E153" s="67">
        <v>750</v>
      </c>
    </row>
    <row r="154" spans="1:5" s="7" customFormat="1" ht="12.75" customHeight="1">
      <c r="A154" s="57"/>
      <c r="B154" s="62">
        <v>42068</v>
      </c>
      <c r="C154" s="57" t="s">
        <v>526</v>
      </c>
      <c r="D154" s="59" t="s">
        <v>347</v>
      </c>
      <c r="E154" s="68">
        <v>1700</v>
      </c>
    </row>
    <row r="155" spans="1:5" s="7" customFormat="1" ht="12.75" customHeight="1">
      <c r="A155" s="60"/>
      <c r="B155" s="61">
        <v>42066</v>
      </c>
      <c r="C155" s="60" t="s">
        <v>526</v>
      </c>
      <c r="D155" s="65" t="s">
        <v>2510</v>
      </c>
      <c r="E155" s="67">
        <v>450</v>
      </c>
    </row>
    <row r="156" spans="1:5" s="7" customFormat="1" ht="12.75" customHeight="1">
      <c r="A156" s="57"/>
      <c r="B156" s="62">
        <v>42060</v>
      </c>
      <c r="C156" s="57" t="s">
        <v>526</v>
      </c>
      <c r="D156" s="59" t="s">
        <v>2509</v>
      </c>
      <c r="E156" s="68">
        <v>21</v>
      </c>
    </row>
    <row r="157" spans="1:5" s="7" customFormat="1" ht="12.75" customHeight="1">
      <c r="A157" s="60"/>
      <c r="B157" s="61">
        <v>42054</v>
      </c>
      <c r="C157" s="60" t="s">
        <v>526</v>
      </c>
      <c r="D157" s="65" t="s">
        <v>1834</v>
      </c>
      <c r="E157" s="67">
        <v>50</v>
      </c>
    </row>
    <row r="158" spans="1:5" s="7" customFormat="1" ht="12.75" customHeight="1">
      <c r="A158" s="57"/>
      <c r="B158" s="62">
        <v>42046</v>
      </c>
      <c r="C158" s="57" t="s">
        <v>526</v>
      </c>
      <c r="D158" s="59" t="s">
        <v>1987</v>
      </c>
      <c r="E158" s="68">
        <v>75</v>
      </c>
    </row>
    <row r="159" spans="1:5" s="7" customFormat="1" ht="12.75" customHeight="1">
      <c r="A159" s="60"/>
      <c r="B159" s="61">
        <v>42041</v>
      </c>
      <c r="C159" s="60" t="s">
        <v>526</v>
      </c>
      <c r="D159" s="65" t="s">
        <v>2508</v>
      </c>
      <c r="E159" s="67">
        <v>18</v>
      </c>
    </row>
    <row r="160" spans="1:5" s="7" customFormat="1" ht="12.75" customHeight="1">
      <c r="A160" s="57"/>
      <c r="B160" s="62">
        <v>42033</v>
      </c>
      <c r="C160" s="57" t="s">
        <v>526</v>
      </c>
      <c r="D160" s="59" t="s">
        <v>2399</v>
      </c>
      <c r="E160" s="68">
        <v>28</v>
      </c>
    </row>
    <row r="161" spans="1:5" s="7" customFormat="1" ht="12.75" customHeight="1">
      <c r="A161" s="60"/>
      <c r="B161" s="61">
        <v>42024</v>
      </c>
      <c r="C161" s="60" t="s">
        <v>526</v>
      </c>
      <c r="D161" s="65" t="s">
        <v>2378</v>
      </c>
      <c r="E161" s="67">
        <v>250</v>
      </c>
    </row>
    <row r="162" spans="1:5" s="7" customFormat="1" ht="12.75" customHeight="1">
      <c r="A162" s="57"/>
      <c r="B162" s="62">
        <v>42017</v>
      </c>
      <c r="C162" s="57" t="s">
        <v>526</v>
      </c>
      <c r="D162" s="59" t="s">
        <v>2300</v>
      </c>
      <c r="E162" s="68">
        <v>15</v>
      </c>
    </row>
    <row r="163" spans="1:5" s="7" customFormat="1" ht="12.75" customHeight="1">
      <c r="A163" s="60"/>
      <c r="B163" s="61">
        <v>42009</v>
      </c>
      <c r="C163" s="60" t="s">
        <v>526</v>
      </c>
      <c r="D163" s="65" t="s">
        <v>2379</v>
      </c>
      <c r="E163" s="67">
        <v>80</v>
      </c>
    </row>
    <row r="164" spans="1:5" s="7" customFormat="1" ht="12.75" customHeight="1">
      <c r="A164" s="46"/>
      <c r="B164" s="46"/>
      <c r="C164" s="46"/>
      <c r="D164" s="46" t="s">
        <v>2361</v>
      </c>
      <c r="E164" s="47">
        <f>SUM(E40:E163)</f>
        <v>13204.837931</v>
      </c>
    </row>
    <row r="165" spans="1:5" s="140" customFormat="1" ht="12.75" customHeight="1">
      <c r="A165" s="41"/>
      <c r="B165" s="129"/>
      <c r="C165" s="129"/>
      <c r="D165" s="129"/>
      <c r="E165" s="129"/>
    </row>
    <row r="166" spans="1:5" s="140" customFormat="1" ht="12.75" customHeight="1">
      <c r="A166" s="41"/>
      <c r="B166" s="129"/>
      <c r="C166" s="129"/>
      <c r="D166" s="129"/>
      <c r="E166" s="129"/>
    </row>
    <row r="167" spans="1:5" s="75" customFormat="1" ht="19.5" customHeight="1">
      <c r="A167" s="220" t="s">
        <v>2135</v>
      </c>
      <c r="B167" s="221"/>
      <c r="C167" s="221"/>
      <c r="D167" s="221"/>
      <c r="E167" s="221"/>
    </row>
    <row r="168" spans="1:5" s="75" customFormat="1" ht="12.75" customHeight="1">
      <c r="A168" s="50" t="s">
        <v>403</v>
      </c>
      <c r="B168" s="50" t="s">
        <v>404</v>
      </c>
      <c r="C168" s="44" t="s">
        <v>4</v>
      </c>
      <c r="D168" s="50" t="s">
        <v>5</v>
      </c>
      <c r="E168" s="45" t="s">
        <v>3209</v>
      </c>
    </row>
    <row r="169" spans="1:5" s="7" customFormat="1" ht="12.75" customHeight="1">
      <c r="A169" s="63"/>
      <c r="B169" s="86">
        <v>41995</v>
      </c>
      <c r="C169" s="63" t="s">
        <v>526</v>
      </c>
      <c r="D169" s="64" t="s">
        <v>2262</v>
      </c>
      <c r="E169" s="66">
        <v>30</v>
      </c>
    </row>
    <row r="170" spans="1:5" s="7" customFormat="1" ht="12.75" customHeight="1">
      <c r="A170" s="60"/>
      <c r="B170" s="61">
        <v>41984</v>
      </c>
      <c r="C170" s="60" t="s">
        <v>526</v>
      </c>
      <c r="D170" s="65" t="s">
        <v>1674</v>
      </c>
      <c r="E170" s="67">
        <v>50</v>
      </c>
    </row>
    <row r="171" spans="1:5" s="7" customFormat="1" ht="12.75" customHeight="1">
      <c r="A171" s="57"/>
      <c r="B171" s="62">
        <v>41984</v>
      </c>
      <c r="C171" s="57" t="s">
        <v>526</v>
      </c>
      <c r="D171" s="59" t="s">
        <v>2355</v>
      </c>
      <c r="E171" s="68">
        <v>4600</v>
      </c>
    </row>
    <row r="172" spans="1:5" s="7" customFormat="1" ht="12.75" customHeight="1">
      <c r="A172" s="60"/>
      <c r="B172" s="61">
        <v>41984</v>
      </c>
      <c r="C172" s="60" t="s">
        <v>526</v>
      </c>
      <c r="D172" s="65" t="s">
        <v>2354</v>
      </c>
      <c r="E172" s="67">
        <v>20</v>
      </c>
    </row>
    <row r="173" spans="1:5" s="7" customFormat="1" ht="12.75" customHeight="1">
      <c r="A173" s="57"/>
      <c r="B173" s="62">
        <v>41983</v>
      </c>
      <c r="C173" s="57" t="s">
        <v>526</v>
      </c>
      <c r="D173" s="59" t="s">
        <v>2353</v>
      </c>
      <c r="E173" s="68">
        <v>100</v>
      </c>
    </row>
    <row r="174" spans="1:5" s="7" customFormat="1" ht="12.75" customHeight="1">
      <c r="A174" s="60"/>
      <c r="B174" s="61">
        <v>41983</v>
      </c>
      <c r="C174" s="60" t="s">
        <v>526</v>
      </c>
      <c r="D174" s="65" t="s">
        <v>290</v>
      </c>
      <c r="E174" s="67">
        <v>500</v>
      </c>
    </row>
    <row r="175" spans="1:5" s="7" customFormat="1" ht="12.75" customHeight="1">
      <c r="A175" s="57"/>
      <c r="B175" s="62">
        <v>41983</v>
      </c>
      <c r="C175" s="57" t="s">
        <v>526</v>
      </c>
      <c r="D175" s="59" t="s">
        <v>1782</v>
      </c>
      <c r="E175" s="68">
        <v>120</v>
      </c>
    </row>
    <row r="176" spans="1:5" s="7" customFormat="1" ht="12.75" customHeight="1">
      <c r="A176" s="60"/>
      <c r="B176" s="61">
        <v>41982</v>
      </c>
      <c r="C176" s="60" t="s">
        <v>526</v>
      </c>
      <c r="D176" s="65" t="s">
        <v>1941</v>
      </c>
      <c r="E176" s="67">
        <v>95</v>
      </c>
    </row>
    <row r="177" spans="1:5" s="7" customFormat="1" ht="12.75" customHeight="1">
      <c r="A177" s="57"/>
      <c r="B177" s="62">
        <v>41976</v>
      </c>
      <c r="C177" s="57" t="s">
        <v>526</v>
      </c>
      <c r="D177" s="59" t="s">
        <v>2352</v>
      </c>
      <c r="E177" s="68">
        <v>100</v>
      </c>
    </row>
    <row r="178" spans="1:5" s="7" customFormat="1" ht="12.75" customHeight="1">
      <c r="A178" s="60"/>
      <c r="B178" s="61">
        <v>41974</v>
      </c>
      <c r="C178" s="60" t="s">
        <v>526</v>
      </c>
      <c r="D178" s="65" t="s">
        <v>1673</v>
      </c>
      <c r="E178" s="67">
        <v>70</v>
      </c>
    </row>
    <row r="179" spans="1:5" s="7" customFormat="1" ht="12.75" customHeight="1">
      <c r="A179" s="57"/>
      <c r="B179" s="62">
        <v>41974</v>
      </c>
      <c r="C179" s="57" t="s">
        <v>526</v>
      </c>
      <c r="D179" s="59" t="s">
        <v>2260</v>
      </c>
      <c r="E179" s="68">
        <v>72</v>
      </c>
    </row>
    <row r="180" spans="1:5" s="7" customFormat="1" ht="12.75" customHeight="1">
      <c r="A180" s="60"/>
      <c r="B180" s="61">
        <v>41971</v>
      </c>
      <c r="C180" s="60" t="s">
        <v>526</v>
      </c>
      <c r="D180" s="65" t="s">
        <v>1881</v>
      </c>
      <c r="E180" s="67">
        <v>350</v>
      </c>
    </row>
    <row r="181" spans="1:5" s="7" customFormat="1" ht="12.75" customHeight="1">
      <c r="A181" s="57"/>
      <c r="B181" s="62">
        <v>41971</v>
      </c>
      <c r="C181" s="57" t="s">
        <v>526</v>
      </c>
      <c r="D181" s="59" t="s">
        <v>1882</v>
      </c>
      <c r="E181" s="68">
        <v>310</v>
      </c>
    </row>
    <row r="182" spans="1:5" s="7" customFormat="1" ht="12.75" customHeight="1">
      <c r="A182" s="60"/>
      <c r="B182" s="61">
        <v>41971</v>
      </c>
      <c r="C182" s="60" t="s">
        <v>526</v>
      </c>
      <c r="D182" s="65" t="s">
        <v>2351</v>
      </c>
      <c r="E182" s="67">
        <v>58.5</v>
      </c>
    </row>
    <row r="183" spans="1:5" s="7" customFormat="1" ht="12.75" customHeight="1">
      <c r="A183" s="57"/>
      <c r="B183" s="62">
        <v>41970</v>
      </c>
      <c r="C183" s="57" t="s">
        <v>526</v>
      </c>
      <c r="D183" s="59" t="s">
        <v>2350</v>
      </c>
      <c r="E183" s="68">
        <v>700</v>
      </c>
    </row>
    <row r="184" spans="1:5" s="7" customFormat="1" ht="12.75" customHeight="1">
      <c r="A184" s="60"/>
      <c r="B184" s="61">
        <v>41968</v>
      </c>
      <c r="C184" s="60" t="s">
        <v>526</v>
      </c>
      <c r="D184" s="65" t="s">
        <v>2051</v>
      </c>
      <c r="E184" s="67">
        <v>80</v>
      </c>
    </row>
    <row r="185" spans="1:5" s="7" customFormat="1" ht="12.75" customHeight="1">
      <c r="A185" s="57"/>
      <c r="B185" s="62">
        <v>41968</v>
      </c>
      <c r="C185" s="57" t="s">
        <v>526</v>
      </c>
      <c r="D185" s="59" t="s">
        <v>2349</v>
      </c>
      <c r="E185" s="68">
        <v>60</v>
      </c>
    </row>
    <row r="186" spans="1:5" s="7" customFormat="1" ht="12.75" customHeight="1">
      <c r="A186" s="60"/>
      <c r="B186" s="61">
        <v>41967</v>
      </c>
      <c r="C186" s="60" t="s">
        <v>526</v>
      </c>
      <c r="D186" s="65" t="s">
        <v>1619</v>
      </c>
      <c r="E186" s="67">
        <v>200</v>
      </c>
    </row>
    <row r="187" spans="1:5" s="7" customFormat="1" ht="12.75" customHeight="1">
      <c r="A187" s="57"/>
      <c r="B187" s="62">
        <v>41964</v>
      </c>
      <c r="C187" s="57" t="s">
        <v>526</v>
      </c>
      <c r="D187" s="59" t="s">
        <v>1942</v>
      </c>
      <c r="E187" s="68">
        <v>150</v>
      </c>
    </row>
    <row r="188" spans="1:5" s="7" customFormat="1" ht="12.75" customHeight="1">
      <c r="A188" s="60"/>
      <c r="B188" s="61">
        <v>41961</v>
      </c>
      <c r="C188" s="60" t="s">
        <v>526</v>
      </c>
      <c r="D188" s="65" t="s">
        <v>2348</v>
      </c>
      <c r="E188" s="67">
        <v>93</v>
      </c>
    </row>
    <row r="189" spans="1:5" s="7" customFormat="1" ht="12.75" customHeight="1">
      <c r="A189" s="57"/>
      <c r="B189" s="62">
        <v>41957</v>
      </c>
      <c r="C189" s="57" t="s">
        <v>526</v>
      </c>
      <c r="D189" s="59" t="s">
        <v>2347</v>
      </c>
      <c r="E189" s="68">
        <v>65</v>
      </c>
    </row>
    <row r="190" spans="1:5" s="7" customFormat="1" ht="12.75" customHeight="1">
      <c r="A190" s="60"/>
      <c r="B190" s="61">
        <v>41956</v>
      </c>
      <c r="C190" s="60" t="s">
        <v>526</v>
      </c>
      <c r="D190" s="65" t="s">
        <v>1522</v>
      </c>
      <c r="E190" s="67">
        <v>140</v>
      </c>
    </row>
    <row r="191" spans="1:5" s="7" customFormat="1" ht="12.75" customHeight="1">
      <c r="A191" s="57"/>
      <c r="B191" s="62">
        <v>41956</v>
      </c>
      <c r="C191" s="57" t="s">
        <v>526</v>
      </c>
      <c r="D191" s="59" t="s">
        <v>2325</v>
      </c>
      <c r="E191" s="68">
        <v>150</v>
      </c>
    </row>
    <row r="192" spans="1:5" s="7" customFormat="1" ht="12.75" customHeight="1">
      <c r="A192" s="60"/>
      <c r="B192" s="61">
        <v>41956</v>
      </c>
      <c r="C192" s="60" t="s">
        <v>526</v>
      </c>
      <c r="D192" s="65" t="s">
        <v>2356</v>
      </c>
      <c r="E192" s="67">
        <v>50</v>
      </c>
    </row>
    <row r="193" spans="1:5" s="7" customFormat="1" ht="12.75" customHeight="1">
      <c r="A193" s="57"/>
      <c r="B193" s="62">
        <v>41955</v>
      </c>
      <c r="C193" s="57" t="s">
        <v>526</v>
      </c>
      <c r="D193" s="59" t="s">
        <v>2376</v>
      </c>
      <c r="E193" s="68">
        <v>50</v>
      </c>
    </row>
    <row r="194" spans="1:5" s="7" customFormat="1" ht="12.75" customHeight="1">
      <c r="A194" s="60"/>
      <c r="B194" s="61">
        <v>41950</v>
      </c>
      <c r="C194" s="60" t="s">
        <v>526</v>
      </c>
      <c r="D194" s="65" t="s">
        <v>2324</v>
      </c>
      <c r="E194" s="67">
        <v>25</v>
      </c>
    </row>
    <row r="195" spans="1:5" s="7" customFormat="1" ht="12.75" customHeight="1">
      <c r="A195" s="57"/>
      <c r="B195" s="62">
        <v>41940</v>
      </c>
      <c r="C195" s="57" t="s">
        <v>526</v>
      </c>
      <c r="D195" s="59" t="s">
        <v>2231</v>
      </c>
      <c r="E195" s="68">
        <v>180</v>
      </c>
    </row>
    <row r="196" spans="1:5" s="7" customFormat="1" ht="12.75" customHeight="1">
      <c r="A196" s="60"/>
      <c r="B196" s="61">
        <v>41939</v>
      </c>
      <c r="C196" s="60" t="s">
        <v>526</v>
      </c>
      <c r="D196" s="65" t="s">
        <v>1737</v>
      </c>
      <c r="E196" s="67">
        <v>10</v>
      </c>
    </row>
    <row r="197" spans="1:5" s="7" customFormat="1" ht="12.75" customHeight="1">
      <c r="A197" s="57"/>
      <c r="B197" s="62">
        <v>41932</v>
      </c>
      <c r="C197" s="57" t="s">
        <v>526</v>
      </c>
      <c r="D197" s="59" t="s">
        <v>2323</v>
      </c>
      <c r="E197" s="68">
        <v>247</v>
      </c>
    </row>
    <row r="198" spans="1:5" s="7" customFormat="1" ht="12.75" customHeight="1">
      <c r="A198" s="60"/>
      <c r="B198" s="61">
        <v>41932</v>
      </c>
      <c r="C198" s="60" t="s">
        <v>526</v>
      </c>
      <c r="D198" s="65" t="s">
        <v>2066</v>
      </c>
      <c r="E198" s="67">
        <v>33</v>
      </c>
    </row>
    <row r="199" spans="1:5" s="7" customFormat="1" ht="12.75" customHeight="1">
      <c r="A199" s="57"/>
      <c r="B199" s="62">
        <v>41932</v>
      </c>
      <c r="C199" s="57" t="s">
        <v>526</v>
      </c>
      <c r="D199" s="59" t="s">
        <v>2067</v>
      </c>
      <c r="E199" s="68">
        <v>38</v>
      </c>
    </row>
    <row r="200" spans="1:5" s="7" customFormat="1" ht="12.75" customHeight="1">
      <c r="A200" s="60"/>
      <c r="B200" s="61">
        <v>41932</v>
      </c>
      <c r="C200" s="60" t="s">
        <v>526</v>
      </c>
      <c r="D200" s="65" t="s">
        <v>2061</v>
      </c>
      <c r="E200" s="67">
        <v>21</v>
      </c>
    </row>
    <row r="201" spans="1:5" s="7" customFormat="1" ht="12.75" customHeight="1">
      <c r="A201" s="57"/>
      <c r="B201" s="62">
        <v>41932</v>
      </c>
      <c r="C201" s="57" t="s">
        <v>526</v>
      </c>
      <c r="D201" s="59" t="s">
        <v>2063</v>
      </c>
      <c r="E201" s="68">
        <v>21</v>
      </c>
    </row>
    <row r="202" spans="1:5" s="7" customFormat="1" ht="12.75" customHeight="1">
      <c r="A202" s="60"/>
      <c r="B202" s="61">
        <v>41932</v>
      </c>
      <c r="C202" s="60" t="s">
        <v>526</v>
      </c>
      <c r="D202" s="65" t="s">
        <v>2068</v>
      </c>
      <c r="E202" s="67">
        <v>40</v>
      </c>
    </row>
    <row r="203" spans="1:5" s="7" customFormat="1" ht="12.75" customHeight="1">
      <c r="A203" s="57"/>
      <c r="B203" s="62">
        <v>41932</v>
      </c>
      <c r="C203" s="57" t="s">
        <v>526</v>
      </c>
      <c r="D203" s="59" t="s">
        <v>2322</v>
      </c>
      <c r="E203" s="68">
        <v>50</v>
      </c>
    </row>
    <row r="204" spans="1:5" s="7" customFormat="1" ht="12.75" customHeight="1">
      <c r="A204" s="60"/>
      <c r="B204" s="61">
        <v>41932</v>
      </c>
      <c r="C204" s="60" t="s">
        <v>526</v>
      </c>
      <c r="D204" s="65" t="s">
        <v>2321</v>
      </c>
      <c r="E204" s="67">
        <v>31</v>
      </c>
    </row>
    <row r="205" spans="1:5" s="7" customFormat="1" ht="12.75" customHeight="1">
      <c r="A205" s="57"/>
      <c r="B205" s="62">
        <v>41932</v>
      </c>
      <c r="C205" s="57" t="s">
        <v>526</v>
      </c>
      <c r="D205" s="59" t="s">
        <v>2320</v>
      </c>
      <c r="E205" s="68">
        <v>17.2</v>
      </c>
    </row>
    <row r="206" spans="1:5" s="7" customFormat="1" ht="12.75" customHeight="1">
      <c r="A206" s="60"/>
      <c r="B206" s="61">
        <v>41929</v>
      </c>
      <c r="C206" s="60" t="s">
        <v>526</v>
      </c>
      <c r="D206" s="65" t="s">
        <v>2307</v>
      </c>
      <c r="E206" s="67">
        <v>110</v>
      </c>
    </row>
    <row r="207" spans="1:5" s="7" customFormat="1" ht="12.75" customHeight="1">
      <c r="A207" s="57"/>
      <c r="B207" s="62">
        <v>41925</v>
      </c>
      <c r="C207" s="57" t="s">
        <v>526</v>
      </c>
      <c r="D207" s="59" t="s">
        <v>2200</v>
      </c>
      <c r="E207" s="68">
        <v>21</v>
      </c>
    </row>
    <row r="208" spans="1:5" s="7" customFormat="1" ht="12.75" customHeight="1">
      <c r="A208" s="60"/>
      <c r="B208" s="61">
        <v>41922</v>
      </c>
      <c r="C208" s="60" t="s">
        <v>526</v>
      </c>
      <c r="D208" s="65" t="s">
        <v>2326</v>
      </c>
      <c r="E208" s="67">
        <v>26</v>
      </c>
    </row>
    <row r="209" spans="1:5" s="7" customFormat="1" ht="12.75" customHeight="1">
      <c r="A209" s="57"/>
      <c r="B209" s="62">
        <v>41922</v>
      </c>
      <c r="C209" s="57" t="s">
        <v>526</v>
      </c>
      <c r="D209" s="59" t="s">
        <v>2306</v>
      </c>
      <c r="E209" s="68">
        <v>100</v>
      </c>
    </row>
    <row r="210" spans="1:5" s="7" customFormat="1" ht="12.75" customHeight="1">
      <c r="A210" s="60"/>
      <c r="B210" s="61">
        <v>41920</v>
      </c>
      <c r="C210" s="60" t="s">
        <v>526</v>
      </c>
      <c r="D210" s="65" t="s">
        <v>1880</v>
      </c>
      <c r="E210" s="67">
        <v>264</v>
      </c>
    </row>
    <row r="211" spans="1:5" s="7" customFormat="1" ht="12.75" customHeight="1">
      <c r="A211" s="57"/>
      <c r="B211" s="62">
        <v>41919</v>
      </c>
      <c r="C211" s="57" t="s">
        <v>526</v>
      </c>
      <c r="D211" s="59" t="s">
        <v>274</v>
      </c>
      <c r="E211" s="68">
        <v>500</v>
      </c>
    </row>
    <row r="212" spans="1:5" s="7" customFormat="1" ht="12.75" customHeight="1">
      <c r="A212" s="60"/>
      <c r="B212" s="61">
        <v>41918</v>
      </c>
      <c r="C212" s="60" t="s">
        <v>526</v>
      </c>
      <c r="D212" s="65" t="s">
        <v>434</v>
      </c>
      <c r="E212" s="67">
        <v>180</v>
      </c>
    </row>
    <row r="213" spans="1:5" s="7" customFormat="1" ht="12.75" customHeight="1">
      <c r="A213" s="57"/>
      <c r="B213" s="62">
        <v>41918</v>
      </c>
      <c r="C213" s="57" t="s">
        <v>526</v>
      </c>
      <c r="D213" s="59" t="s">
        <v>1650</v>
      </c>
      <c r="E213" s="68">
        <v>92</v>
      </c>
    </row>
    <row r="214" spans="1:5" s="7" customFormat="1" ht="12.75" customHeight="1">
      <c r="A214" s="60"/>
      <c r="B214" s="61">
        <v>41918</v>
      </c>
      <c r="C214" s="60" t="s">
        <v>526</v>
      </c>
      <c r="D214" s="65" t="s">
        <v>2305</v>
      </c>
      <c r="E214" s="67">
        <v>200</v>
      </c>
    </row>
    <row r="215" spans="1:5" s="7" customFormat="1" ht="12.75" customHeight="1">
      <c r="A215" s="57"/>
      <c r="B215" s="62">
        <v>41915</v>
      </c>
      <c r="C215" s="57" t="s">
        <v>526</v>
      </c>
      <c r="D215" s="59" t="s">
        <v>1838</v>
      </c>
      <c r="E215" s="68">
        <v>295</v>
      </c>
    </row>
    <row r="216" spans="1:5" s="7" customFormat="1" ht="12.75" customHeight="1">
      <c r="A216" s="60"/>
      <c r="B216" s="61">
        <v>41913</v>
      </c>
      <c r="C216" s="60" t="s">
        <v>526</v>
      </c>
      <c r="D216" s="65" t="s">
        <v>1703</v>
      </c>
      <c r="E216" s="67">
        <v>200</v>
      </c>
    </row>
    <row r="217" spans="1:5" s="7" customFormat="1" ht="12.75" customHeight="1">
      <c r="A217" s="57"/>
      <c r="B217" s="62">
        <v>41912</v>
      </c>
      <c r="C217" s="57" t="s">
        <v>526</v>
      </c>
      <c r="D217" s="59" t="s">
        <v>1746</v>
      </c>
      <c r="E217" s="68">
        <v>71</v>
      </c>
    </row>
    <row r="218" spans="1:5" s="7" customFormat="1" ht="12.75" customHeight="1">
      <c r="A218" s="60"/>
      <c r="B218" s="61">
        <v>41912</v>
      </c>
      <c r="C218" s="60" t="s">
        <v>526</v>
      </c>
      <c r="D218" s="65" t="s">
        <v>2169</v>
      </c>
      <c r="E218" s="67">
        <v>100</v>
      </c>
    </row>
    <row r="219" spans="1:5" s="7" customFormat="1" ht="12.75" customHeight="1">
      <c r="A219" s="57"/>
      <c r="B219" s="62">
        <v>41911</v>
      </c>
      <c r="C219" s="57" t="s">
        <v>526</v>
      </c>
      <c r="D219" s="59" t="s">
        <v>2292</v>
      </c>
      <c r="E219" s="68">
        <v>53.445</v>
      </c>
    </row>
    <row r="220" spans="1:5" s="7" customFormat="1" ht="12.75" customHeight="1">
      <c r="A220" s="60"/>
      <c r="B220" s="61">
        <v>41907</v>
      </c>
      <c r="C220" s="60" t="s">
        <v>526</v>
      </c>
      <c r="D220" s="65" t="s">
        <v>2304</v>
      </c>
      <c r="E220" s="67">
        <v>150</v>
      </c>
    </row>
    <row r="221" spans="1:5" s="7" customFormat="1" ht="12.75" customHeight="1">
      <c r="A221" s="57"/>
      <c r="B221" s="62">
        <v>41906</v>
      </c>
      <c r="C221" s="57" t="s">
        <v>526</v>
      </c>
      <c r="D221" s="59" t="s">
        <v>2285</v>
      </c>
      <c r="E221" s="68">
        <v>87</v>
      </c>
    </row>
    <row r="222" spans="1:5" s="7" customFormat="1" ht="12.75" customHeight="1">
      <c r="A222" s="60"/>
      <c r="B222" s="61">
        <v>41906</v>
      </c>
      <c r="C222" s="60" t="s">
        <v>526</v>
      </c>
      <c r="D222" s="65" t="s">
        <v>1265</v>
      </c>
      <c r="E222" s="67">
        <v>80</v>
      </c>
    </row>
    <row r="223" spans="1:5" s="7" customFormat="1" ht="12.75" customHeight="1">
      <c r="A223" s="57"/>
      <c r="B223" s="62">
        <v>41906</v>
      </c>
      <c r="C223" s="57" t="s">
        <v>526</v>
      </c>
      <c r="D223" s="59" t="s">
        <v>2205</v>
      </c>
      <c r="E223" s="68">
        <v>50</v>
      </c>
    </row>
    <row r="224" spans="1:5" s="7" customFormat="1" ht="12.75" customHeight="1">
      <c r="A224" s="60"/>
      <c r="B224" s="61">
        <v>41905</v>
      </c>
      <c r="C224" s="60" t="s">
        <v>526</v>
      </c>
      <c r="D224" s="65" t="s">
        <v>2284</v>
      </c>
      <c r="E224" s="67">
        <v>34.4</v>
      </c>
    </row>
    <row r="225" spans="1:5" s="7" customFormat="1" ht="12.75" customHeight="1">
      <c r="A225" s="57"/>
      <c r="B225" s="62">
        <v>41905</v>
      </c>
      <c r="C225" s="57" t="s">
        <v>526</v>
      </c>
      <c r="D225" s="59" t="s">
        <v>2283</v>
      </c>
      <c r="E225" s="68">
        <v>75</v>
      </c>
    </row>
    <row r="226" spans="1:5" s="7" customFormat="1" ht="12.75" customHeight="1">
      <c r="A226" s="60"/>
      <c r="B226" s="61">
        <v>41901</v>
      </c>
      <c r="C226" s="60" t="s">
        <v>526</v>
      </c>
      <c r="D226" s="65" t="s">
        <v>2327</v>
      </c>
      <c r="E226" s="67">
        <v>10</v>
      </c>
    </row>
    <row r="227" spans="1:5" s="7" customFormat="1" ht="12.75" customHeight="1">
      <c r="A227" s="57"/>
      <c r="B227" s="62">
        <v>41900</v>
      </c>
      <c r="C227" s="57" t="s">
        <v>526</v>
      </c>
      <c r="D227" s="59" t="s">
        <v>1800</v>
      </c>
      <c r="E227" s="68">
        <v>212</v>
      </c>
    </row>
    <row r="228" spans="1:5" s="7" customFormat="1" ht="12.75" customHeight="1">
      <c r="A228" s="60"/>
      <c r="B228" s="61">
        <v>41900</v>
      </c>
      <c r="C228" s="60" t="s">
        <v>526</v>
      </c>
      <c r="D228" s="65" t="s">
        <v>1876</v>
      </c>
      <c r="E228" s="67">
        <v>21.7</v>
      </c>
    </row>
    <row r="229" spans="1:5" s="7" customFormat="1" ht="12.75" customHeight="1">
      <c r="A229" s="57"/>
      <c r="B229" s="62">
        <v>41897</v>
      </c>
      <c r="C229" s="57" t="s">
        <v>526</v>
      </c>
      <c r="D229" s="59" t="s">
        <v>1726</v>
      </c>
      <c r="E229" s="68">
        <v>80</v>
      </c>
    </row>
    <row r="230" spans="1:5" s="7" customFormat="1" ht="12.75" customHeight="1">
      <c r="A230" s="60"/>
      <c r="B230" s="61">
        <v>41894</v>
      </c>
      <c r="C230" s="60" t="s">
        <v>526</v>
      </c>
      <c r="D230" s="65" t="s">
        <v>2172</v>
      </c>
      <c r="E230" s="67">
        <v>100</v>
      </c>
    </row>
    <row r="231" spans="1:5" s="7" customFormat="1" ht="12.75" customHeight="1">
      <c r="A231" s="57"/>
      <c r="B231" s="62">
        <v>41894</v>
      </c>
      <c r="C231" s="57" t="s">
        <v>526</v>
      </c>
      <c r="D231" s="59" t="s">
        <v>1586</v>
      </c>
      <c r="E231" s="68">
        <v>80</v>
      </c>
    </row>
    <row r="232" spans="1:5" s="7" customFormat="1" ht="12.75" customHeight="1">
      <c r="A232" s="60"/>
      <c r="B232" s="61">
        <v>41887</v>
      </c>
      <c r="C232" s="60" t="s">
        <v>526</v>
      </c>
      <c r="D232" s="65" t="s">
        <v>622</v>
      </c>
      <c r="E232" s="67">
        <v>150</v>
      </c>
    </row>
    <row r="233" spans="1:5" s="7" customFormat="1" ht="12.75" customHeight="1">
      <c r="A233" s="57"/>
      <c r="B233" s="62">
        <v>41885</v>
      </c>
      <c r="C233" s="57" t="s">
        <v>526</v>
      </c>
      <c r="D233" s="59" t="s">
        <v>452</v>
      </c>
      <c r="E233" s="68">
        <v>35</v>
      </c>
    </row>
    <row r="234" spans="1:5" s="7" customFormat="1" ht="12.75" customHeight="1">
      <c r="A234" s="60"/>
      <c r="B234" s="61">
        <v>41883</v>
      </c>
      <c r="C234" s="60" t="s">
        <v>526</v>
      </c>
      <c r="D234" s="65" t="s">
        <v>1834</v>
      </c>
      <c r="E234" s="67">
        <v>180</v>
      </c>
    </row>
    <row r="235" spans="1:5" s="7" customFormat="1" ht="12.75" customHeight="1">
      <c r="A235" s="57"/>
      <c r="B235" s="62">
        <v>41878</v>
      </c>
      <c r="C235" s="57" t="s">
        <v>526</v>
      </c>
      <c r="D235" s="59" t="s">
        <v>2282</v>
      </c>
      <c r="E235" s="68">
        <v>210</v>
      </c>
    </row>
    <row r="236" spans="1:5" s="7" customFormat="1" ht="12.75" customHeight="1">
      <c r="A236" s="60"/>
      <c r="B236" s="61">
        <v>41877</v>
      </c>
      <c r="C236" s="60" t="s">
        <v>526</v>
      </c>
      <c r="D236" s="65" t="s">
        <v>1987</v>
      </c>
      <c r="E236" s="67">
        <v>75</v>
      </c>
    </row>
    <row r="237" spans="1:5" s="7" customFormat="1" ht="12.75" customHeight="1">
      <c r="A237" s="57"/>
      <c r="B237" s="62">
        <v>41866</v>
      </c>
      <c r="C237" s="57" t="s">
        <v>526</v>
      </c>
      <c r="D237" s="59" t="s">
        <v>2275</v>
      </c>
      <c r="E237" s="68">
        <v>56.25</v>
      </c>
    </row>
    <row r="238" spans="1:5" s="7" customFormat="1" ht="12.75" customHeight="1">
      <c r="A238" s="60"/>
      <c r="B238" s="61">
        <v>41866</v>
      </c>
      <c r="C238" s="60" t="s">
        <v>526</v>
      </c>
      <c r="D238" s="65" t="s">
        <v>2275</v>
      </c>
      <c r="E238" s="67">
        <v>56.25</v>
      </c>
    </row>
    <row r="239" spans="1:5" s="7" customFormat="1" ht="12.75" customHeight="1">
      <c r="A239" s="57"/>
      <c r="B239" s="62">
        <v>41866</v>
      </c>
      <c r="C239" s="57" t="s">
        <v>526</v>
      </c>
      <c r="D239" s="59" t="s">
        <v>2275</v>
      </c>
      <c r="E239" s="68">
        <v>37.5</v>
      </c>
    </row>
    <row r="240" spans="1:5" s="7" customFormat="1" ht="12.75" customHeight="1">
      <c r="A240" s="60"/>
      <c r="B240" s="61">
        <v>41862</v>
      </c>
      <c r="C240" s="60" t="s">
        <v>526</v>
      </c>
      <c r="D240" s="65" t="s">
        <v>1391</v>
      </c>
      <c r="E240" s="67">
        <v>200</v>
      </c>
    </row>
    <row r="241" spans="1:5" s="7" customFormat="1" ht="12.75" customHeight="1">
      <c r="A241" s="57"/>
      <c r="B241" s="62">
        <v>41862</v>
      </c>
      <c r="C241" s="57" t="s">
        <v>526</v>
      </c>
      <c r="D241" s="59" t="s">
        <v>2157</v>
      </c>
      <c r="E241" s="68">
        <v>20.51</v>
      </c>
    </row>
    <row r="242" spans="1:5" s="7" customFormat="1" ht="12.75" customHeight="1">
      <c r="A242" s="60"/>
      <c r="B242" s="61">
        <v>41862</v>
      </c>
      <c r="C242" s="60" t="s">
        <v>526</v>
      </c>
      <c r="D242" s="65" t="s">
        <v>2156</v>
      </c>
      <c r="E242" s="67">
        <v>1090</v>
      </c>
    </row>
    <row r="243" spans="1:5" s="7" customFormat="1" ht="12.75" customHeight="1">
      <c r="A243" s="57"/>
      <c r="B243" s="62">
        <v>41856</v>
      </c>
      <c r="C243" s="57" t="s">
        <v>526</v>
      </c>
      <c r="D243" s="59" t="s">
        <v>2201</v>
      </c>
      <c r="E243" s="68">
        <v>190</v>
      </c>
    </row>
    <row r="244" spans="1:5" s="7" customFormat="1" ht="12.75" customHeight="1">
      <c r="A244" s="60"/>
      <c r="B244" s="61">
        <v>41852</v>
      </c>
      <c r="C244" s="60" t="s">
        <v>526</v>
      </c>
      <c r="D244" s="65" t="s">
        <v>2027</v>
      </c>
      <c r="E244" s="67">
        <v>102</v>
      </c>
    </row>
    <row r="245" spans="1:5" s="7" customFormat="1" ht="12.75" customHeight="1">
      <c r="A245" s="57"/>
      <c r="B245" s="62">
        <v>41851</v>
      </c>
      <c r="C245" s="57" t="s">
        <v>526</v>
      </c>
      <c r="D245" s="59" t="s">
        <v>2274</v>
      </c>
      <c r="E245" s="68">
        <v>120</v>
      </c>
    </row>
    <row r="246" spans="1:5" s="7" customFormat="1" ht="12.75" customHeight="1">
      <c r="A246" s="60"/>
      <c r="B246" s="61">
        <v>41851</v>
      </c>
      <c r="C246" s="60" t="s">
        <v>526</v>
      </c>
      <c r="D246" s="65" t="s">
        <v>1665</v>
      </c>
      <c r="E246" s="67">
        <v>28.45</v>
      </c>
    </row>
    <row r="247" spans="1:5" s="7" customFormat="1" ht="12.75" customHeight="1">
      <c r="A247" s="57"/>
      <c r="B247" s="62">
        <v>41851</v>
      </c>
      <c r="C247" s="57" t="s">
        <v>526</v>
      </c>
      <c r="D247" s="59" t="s">
        <v>1664</v>
      </c>
      <c r="E247" s="68">
        <v>18.1</v>
      </c>
    </row>
    <row r="248" spans="1:5" s="7" customFormat="1" ht="12.75" customHeight="1">
      <c r="A248" s="60"/>
      <c r="B248" s="61">
        <v>41851</v>
      </c>
      <c r="C248" s="60" t="s">
        <v>526</v>
      </c>
      <c r="D248" s="65" t="s">
        <v>1667</v>
      </c>
      <c r="E248" s="67">
        <v>46.55</v>
      </c>
    </row>
    <row r="249" spans="1:5" s="7" customFormat="1" ht="12.75" customHeight="1">
      <c r="A249" s="57"/>
      <c r="B249" s="62">
        <v>41851</v>
      </c>
      <c r="C249" s="57" t="s">
        <v>526</v>
      </c>
      <c r="D249" s="59" t="s">
        <v>1666</v>
      </c>
      <c r="E249" s="68">
        <v>33.62</v>
      </c>
    </row>
    <row r="250" spans="1:5" s="7" customFormat="1" ht="12.75" customHeight="1">
      <c r="A250" s="60"/>
      <c r="B250" s="61">
        <v>41851</v>
      </c>
      <c r="C250" s="60" t="s">
        <v>526</v>
      </c>
      <c r="D250" s="65" t="s">
        <v>1663</v>
      </c>
      <c r="E250" s="67">
        <v>23.28</v>
      </c>
    </row>
    <row r="251" spans="1:5" s="7" customFormat="1" ht="12.75" customHeight="1">
      <c r="A251" s="57"/>
      <c r="B251" s="62">
        <v>41850</v>
      </c>
      <c r="C251" s="57" t="s">
        <v>526</v>
      </c>
      <c r="D251" s="59" t="s">
        <v>166</v>
      </c>
      <c r="E251" s="68">
        <v>15</v>
      </c>
    </row>
    <row r="252" spans="1:5" s="7" customFormat="1" ht="12.75" customHeight="1">
      <c r="A252" s="60"/>
      <c r="B252" s="61">
        <v>41845</v>
      </c>
      <c r="C252" s="60" t="s">
        <v>526</v>
      </c>
      <c r="D252" s="65" t="s">
        <v>332</v>
      </c>
      <c r="E252" s="67">
        <v>100</v>
      </c>
    </row>
    <row r="253" spans="1:5" s="7" customFormat="1" ht="12.75" customHeight="1">
      <c r="A253" s="57"/>
      <c r="B253" s="62">
        <v>41838</v>
      </c>
      <c r="C253" s="57" t="s">
        <v>526</v>
      </c>
      <c r="D253" s="59" t="s">
        <v>2215</v>
      </c>
      <c r="E253" s="68">
        <v>100</v>
      </c>
    </row>
    <row r="254" spans="1:5" s="7" customFormat="1" ht="12.75" customHeight="1">
      <c r="A254" s="60"/>
      <c r="B254" s="61">
        <v>41838</v>
      </c>
      <c r="C254" s="60" t="s">
        <v>526</v>
      </c>
      <c r="D254" s="65" t="s">
        <v>1352</v>
      </c>
      <c r="E254" s="67">
        <v>160</v>
      </c>
    </row>
    <row r="255" spans="1:5" s="7" customFormat="1" ht="12.75" customHeight="1">
      <c r="A255" s="57"/>
      <c r="B255" s="62">
        <v>41834</v>
      </c>
      <c r="C255" s="57" t="s">
        <v>526</v>
      </c>
      <c r="D255" s="59" t="s">
        <v>1953</v>
      </c>
      <c r="E255" s="68">
        <v>330</v>
      </c>
    </row>
    <row r="256" spans="1:5" s="7" customFormat="1" ht="12.75" customHeight="1">
      <c r="A256" s="60"/>
      <c r="B256" s="61">
        <v>41834</v>
      </c>
      <c r="C256" s="60" t="s">
        <v>526</v>
      </c>
      <c r="D256" s="65" t="s">
        <v>1953</v>
      </c>
      <c r="E256" s="67">
        <v>120</v>
      </c>
    </row>
    <row r="257" spans="1:5" s="7" customFormat="1" ht="12.75" customHeight="1">
      <c r="A257" s="57"/>
      <c r="B257" s="62">
        <v>41834</v>
      </c>
      <c r="C257" s="57" t="s">
        <v>526</v>
      </c>
      <c r="D257" s="59" t="s">
        <v>2263</v>
      </c>
      <c r="E257" s="68">
        <v>50</v>
      </c>
    </row>
    <row r="258" spans="1:5" s="7" customFormat="1" ht="12.75" customHeight="1">
      <c r="A258" s="60"/>
      <c r="B258" s="61">
        <v>41824</v>
      </c>
      <c r="C258" s="60" t="s">
        <v>526</v>
      </c>
      <c r="D258" s="65" t="s">
        <v>1673</v>
      </c>
      <c r="E258" s="67">
        <v>70</v>
      </c>
    </row>
    <row r="259" spans="1:5" s="7" customFormat="1" ht="12.75" customHeight="1">
      <c r="A259" s="57"/>
      <c r="B259" s="62">
        <v>41823</v>
      </c>
      <c r="C259" s="57" t="s">
        <v>526</v>
      </c>
      <c r="D259" s="59" t="s">
        <v>2262</v>
      </c>
      <c r="E259" s="68">
        <v>30</v>
      </c>
    </row>
    <row r="260" spans="1:5" s="7" customFormat="1" ht="12.75" customHeight="1">
      <c r="A260" s="60"/>
      <c r="B260" s="61">
        <v>41821</v>
      </c>
      <c r="C260" s="60" t="s">
        <v>526</v>
      </c>
      <c r="D260" s="65" t="s">
        <v>291</v>
      </c>
      <c r="E260" s="67">
        <v>190</v>
      </c>
    </row>
    <row r="261" spans="1:5" s="7" customFormat="1" ht="12.75" customHeight="1">
      <c r="A261" s="57"/>
      <c r="B261" s="62">
        <v>41820</v>
      </c>
      <c r="C261" s="57" t="s">
        <v>526</v>
      </c>
      <c r="D261" s="59" t="s">
        <v>1319</v>
      </c>
      <c r="E261" s="68">
        <v>150</v>
      </c>
    </row>
    <row r="262" spans="1:5" s="7" customFormat="1" ht="12.75" customHeight="1">
      <c r="A262" s="60"/>
      <c r="B262" s="61">
        <v>41817</v>
      </c>
      <c r="C262" s="60" t="s">
        <v>526</v>
      </c>
      <c r="D262" s="65" t="s">
        <v>232</v>
      </c>
      <c r="E262" s="67">
        <v>50</v>
      </c>
    </row>
    <row r="263" spans="1:5" s="7" customFormat="1" ht="12.75" customHeight="1">
      <c r="A263" s="57"/>
      <c r="B263" s="62">
        <v>41815</v>
      </c>
      <c r="C263" s="57" t="s">
        <v>526</v>
      </c>
      <c r="D263" s="59" t="s">
        <v>445</v>
      </c>
      <c r="E263" s="68">
        <v>3000</v>
      </c>
    </row>
    <row r="264" spans="1:5" s="7" customFormat="1" ht="12.75" customHeight="1">
      <c r="A264" s="60"/>
      <c r="B264" s="61">
        <v>41813</v>
      </c>
      <c r="C264" s="60" t="s">
        <v>526</v>
      </c>
      <c r="D264" s="65" t="s">
        <v>1541</v>
      </c>
      <c r="E264" s="67">
        <v>1400</v>
      </c>
    </row>
    <row r="265" spans="1:5" s="7" customFormat="1" ht="12.75" customHeight="1">
      <c r="A265" s="57"/>
      <c r="B265" s="62">
        <v>41808</v>
      </c>
      <c r="C265" s="57" t="s">
        <v>526</v>
      </c>
      <c r="D265" s="59" t="s">
        <v>1882</v>
      </c>
      <c r="E265" s="68">
        <v>310</v>
      </c>
    </row>
    <row r="266" spans="1:5" s="7" customFormat="1" ht="12.75" customHeight="1">
      <c r="A266" s="60"/>
      <c r="B266" s="61">
        <v>41807</v>
      </c>
      <c r="C266" s="60" t="s">
        <v>526</v>
      </c>
      <c r="D266" s="65" t="s">
        <v>1782</v>
      </c>
      <c r="E266" s="67">
        <v>200</v>
      </c>
    </row>
    <row r="267" spans="1:5" s="7" customFormat="1" ht="12.75" customHeight="1">
      <c r="A267" s="57"/>
      <c r="B267" s="62">
        <v>41801</v>
      </c>
      <c r="C267" s="57" t="s">
        <v>526</v>
      </c>
      <c r="D267" s="59" t="s">
        <v>1674</v>
      </c>
      <c r="E267" s="68">
        <v>60</v>
      </c>
    </row>
    <row r="268" spans="1:5" s="7" customFormat="1" ht="12.75" customHeight="1">
      <c r="A268" s="60"/>
      <c r="B268" s="61">
        <v>41800</v>
      </c>
      <c r="C268" s="60" t="s">
        <v>526</v>
      </c>
      <c r="D268" s="65" t="s">
        <v>1941</v>
      </c>
      <c r="E268" s="67">
        <v>95</v>
      </c>
    </row>
    <row r="269" spans="1:5" s="7" customFormat="1" ht="12.75" customHeight="1">
      <c r="A269" s="57"/>
      <c r="B269" s="62">
        <v>41794</v>
      </c>
      <c r="C269" s="57" t="s">
        <v>526</v>
      </c>
      <c r="D269" s="59" t="s">
        <v>1942</v>
      </c>
      <c r="E269" s="68">
        <v>115</v>
      </c>
    </row>
    <row r="270" spans="1:5" s="7" customFormat="1" ht="12.75" customHeight="1">
      <c r="A270" s="60"/>
      <c r="B270" s="61">
        <v>41789</v>
      </c>
      <c r="C270" s="60" t="s">
        <v>526</v>
      </c>
      <c r="D270" s="65" t="s">
        <v>3075</v>
      </c>
      <c r="E270" s="67">
        <v>6</v>
      </c>
    </row>
    <row r="271" spans="1:5" s="7" customFormat="1" ht="12.75" customHeight="1">
      <c r="A271" s="57"/>
      <c r="B271" s="62">
        <v>41789</v>
      </c>
      <c r="C271" s="57" t="s">
        <v>526</v>
      </c>
      <c r="D271" s="59" t="s">
        <v>3075</v>
      </c>
      <c r="E271" s="68">
        <v>6</v>
      </c>
    </row>
    <row r="272" spans="1:5" s="7" customFormat="1" ht="12.75" customHeight="1">
      <c r="A272" s="60"/>
      <c r="B272" s="61">
        <v>41788</v>
      </c>
      <c r="C272" s="60" t="s">
        <v>526</v>
      </c>
      <c r="D272" s="65" t="s">
        <v>607</v>
      </c>
      <c r="E272" s="67">
        <v>55</v>
      </c>
    </row>
    <row r="273" spans="1:5" s="7" customFormat="1" ht="12.75" customHeight="1">
      <c r="A273" s="57"/>
      <c r="B273" s="62">
        <v>41786</v>
      </c>
      <c r="C273" s="57" t="s">
        <v>526</v>
      </c>
      <c r="D273" s="59" t="s">
        <v>2377</v>
      </c>
      <c r="E273" s="68">
        <v>15</v>
      </c>
    </row>
    <row r="274" spans="1:5" s="7" customFormat="1" ht="12.75" customHeight="1">
      <c r="A274" s="60"/>
      <c r="B274" s="61">
        <v>41786</v>
      </c>
      <c r="C274" s="60" t="s">
        <v>526</v>
      </c>
      <c r="D274" s="65" t="s">
        <v>1456</v>
      </c>
      <c r="E274" s="67">
        <v>175</v>
      </c>
    </row>
    <row r="275" spans="1:5" s="7" customFormat="1" ht="12.75" customHeight="1">
      <c r="A275" s="57"/>
      <c r="B275" s="62">
        <v>41785</v>
      </c>
      <c r="C275" s="57" t="s">
        <v>526</v>
      </c>
      <c r="D275" s="59" t="s">
        <v>3169</v>
      </c>
      <c r="E275" s="68">
        <v>40</v>
      </c>
    </row>
    <row r="276" spans="1:5" s="7" customFormat="1" ht="12.75" customHeight="1">
      <c r="A276" s="60"/>
      <c r="B276" s="61">
        <v>41778</v>
      </c>
      <c r="C276" s="60" t="s">
        <v>526</v>
      </c>
      <c r="D276" s="65" t="s">
        <v>2231</v>
      </c>
      <c r="E276" s="67">
        <v>220</v>
      </c>
    </row>
    <row r="277" spans="1:5" s="7" customFormat="1" ht="12.75" customHeight="1">
      <c r="A277" s="57"/>
      <c r="B277" s="62">
        <v>41775</v>
      </c>
      <c r="C277" s="57" t="s">
        <v>526</v>
      </c>
      <c r="D277" s="59" t="s">
        <v>2055</v>
      </c>
      <c r="E277" s="68">
        <v>19.3</v>
      </c>
    </row>
    <row r="278" spans="1:5" s="7" customFormat="1" ht="12.75" customHeight="1">
      <c r="A278" s="60"/>
      <c r="B278" s="61">
        <v>41774</v>
      </c>
      <c r="C278" s="60" t="s">
        <v>526</v>
      </c>
      <c r="D278" s="65" t="s">
        <v>2261</v>
      </c>
      <c r="E278" s="67">
        <v>2.1</v>
      </c>
    </row>
    <row r="279" spans="1:5" s="7" customFormat="1" ht="12.75" customHeight="1">
      <c r="A279" s="57"/>
      <c r="B279" s="62">
        <v>41766</v>
      </c>
      <c r="C279" s="57" t="s">
        <v>526</v>
      </c>
      <c r="D279" s="59" t="s">
        <v>2192</v>
      </c>
      <c r="E279" s="68">
        <v>300</v>
      </c>
    </row>
    <row r="280" spans="1:5" s="7" customFormat="1" ht="12.75" customHeight="1">
      <c r="A280" s="60"/>
      <c r="B280" s="61">
        <v>41766</v>
      </c>
      <c r="C280" s="60" t="s">
        <v>526</v>
      </c>
      <c r="D280" s="65" t="s">
        <v>1302</v>
      </c>
      <c r="E280" s="67">
        <v>47.5</v>
      </c>
    </row>
    <row r="281" spans="1:5" s="7" customFormat="1" ht="12.75" customHeight="1">
      <c r="A281" s="57"/>
      <c r="B281" s="62">
        <v>41759</v>
      </c>
      <c r="C281" s="57" t="s">
        <v>526</v>
      </c>
      <c r="D281" s="59" t="s">
        <v>2101</v>
      </c>
      <c r="E281" s="68">
        <v>42</v>
      </c>
    </row>
    <row r="282" spans="1:5" s="7" customFormat="1" ht="12.75" customHeight="1">
      <c r="A282" s="60"/>
      <c r="B282" s="61">
        <v>41759</v>
      </c>
      <c r="C282" s="60" t="s">
        <v>526</v>
      </c>
      <c r="D282" s="65" t="s">
        <v>2056</v>
      </c>
      <c r="E282" s="67">
        <v>12</v>
      </c>
    </row>
    <row r="283" spans="1:5" s="7" customFormat="1" ht="12.75" customHeight="1">
      <c r="A283" s="57"/>
      <c r="B283" s="62">
        <v>41759</v>
      </c>
      <c r="C283" s="57" t="s">
        <v>526</v>
      </c>
      <c r="D283" s="59" t="s">
        <v>2057</v>
      </c>
      <c r="E283" s="68">
        <v>16</v>
      </c>
    </row>
    <row r="284" spans="1:5" s="7" customFormat="1" ht="12.75" customHeight="1">
      <c r="A284" s="60"/>
      <c r="B284" s="61">
        <v>41759</v>
      </c>
      <c r="C284" s="60" t="s">
        <v>526</v>
      </c>
      <c r="D284" s="65" t="s">
        <v>2058</v>
      </c>
      <c r="E284" s="67">
        <v>14</v>
      </c>
    </row>
    <row r="285" spans="1:5" s="7" customFormat="1" ht="12.75" customHeight="1">
      <c r="A285" s="57"/>
      <c r="B285" s="62">
        <v>41759</v>
      </c>
      <c r="C285" s="57" t="s">
        <v>526</v>
      </c>
      <c r="D285" s="59" t="s">
        <v>2059</v>
      </c>
      <c r="E285" s="68">
        <v>16</v>
      </c>
    </row>
    <row r="286" spans="1:5" s="7" customFormat="1" ht="12.75" customHeight="1">
      <c r="A286" s="60"/>
      <c r="B286" s="61">
        <v>41759</v>
      </c>
      <c r="C286" s="60" t="s">
        <v>526</v>
      </c>
      <c r="D286" s="65" t="s">
        <v>2060</v>
      </c>
      <c r="E286" s="67">
        <v>19</v>
      </c>
    </row>
    <row r="287" spans="1:5" s="7" customFormat="1" ht="12.75" customHeight="1">
      <c r="A287" s="57"/>
      <c r="B287" s="62">
        <v>41759</v>
      </c>
      <c r="C287" s="57" t="s">
        <v>526</v>
      </c>
      <c r="D287" s="59" t="s">
        <v>2061</v>
      </c>
      <c r="E287" s="68">
        <v>21</v>
      </c>
    </row>
    <row r="288" spans="1:5" s="7" customFormat="1" ht="12.75" customHeight="1">
      <c r="A288" s="60"/>
      <c r="B288" s="61">
        <v>41759</v>
      </c>
      <c r="C288" s="60" t="s">
        <v>526</v>
      </c>
      <c r="D288" s="65" t="s">
        <v>2062</v>
      </c>
      <c r="E288" s="67">
        <v>21</v>
      </c>
    </row>
    <row r="289" spans="1:5" s="7" customFormat="1" ht="12.75" customHeight="1">
      <c r="A289" s="57"/>
      <c r="B289" s="62">
        <v>41759</v>
      </c>
      <c r="C289" s="57" t="s">
        <v>526</v>
      </c>
      <c r="D289" s="59" t="s">
        <v>2063</v>
      </c>
      <c r="E289" s="68">
        <v>21</v>
      </c>
    </row>
    <row r="290" spans="1:5" s="7" customFormat="1" ht="12.75" customHeight="1">
      <c r="A290" s="60"/>
      <c r="B290" s="61">
        <v>41759</v>
      </c>
      <c r="C290" s="60" t="s">
        <v>526</v>
      </c>
      <c r="D290" s="65" t="s">
        <v>2064</v>
      </c>
      <c r="E290" s="67">
        <v>25</v>
      </c>
    </row>
    <row r="291" spans="1:5" s="7" customFormat="1" ht="12.75" customHeight="1">
      <c r="A291" s="57"/>
      <c r="B291" s="62">
        <v>41759</v>
      </c>
      <c r="C291" s="57" t="s">
        <v>526</v>
      </c>
      <c r="D291" s="59" t="s">
        <v>2065</v>
      </c>
      <c r="E291" s="68">
        <v>31</v>
      </c>
    </row>
    <row r="292" spans="1:5" s="7" customFormat="1" ht="12.75" customHeight="1">
      <c r="A292" s="60"/>
      <c r="B292" s="61">
        <v>41759</v>
      </c>
      <c r="C292" s="60" t="s">
        <v>526</v>
      </c>
      <c r="D292" s="65" t="s">
        <v>2066</v>
      </c>
      <c r="E292" s="67">
        <v>33</v>
      </c>
    </row>
    <row r="293" spans="1:5" s="7" customFormat="1" ht="12.75" customHeight="1">
      <c r="A293" s="57"/>
      <c r="B293" s="62">
        <v>41759</v>
      </c>
      <c r="C293" s="57" t="s">
        <v>526</v>
      </c>
      <c r="D293" s="59" t="s">
        <v>2067</v>
      </c>
      <c r="E293" s="68">
        <v>38</v>
      </c>
    </row>
    <row r="294" spans="1:5" s="7" customFormat="1" ht="12.75" customHeight="1">
      <c r="A294" s="60"/>
      <c r="B294" s="61">
        <v>41759</v>
      </c>
      <c r="C294" s="60" t="s">
        <v>526</v>
      </c>
      <c r="D294" s="65" t="s">
        <v>2068</v>
      </c>
      <c r="E294" s="67">
        <v>40</v>
      </c>
    </row>
    <row r="295" spans="1:5" s="7" customFormat="1" ht="12.75" customHeight="1">
      <c r="A295" s="57"/>
      <c r="B295" s="62">
        <v>41759</v>
      </c>
      <c r="C295" s="57" t="s">
        <v>526</v>
      </c>
      <c r="D295" s="59" t="s">
        <v>2069</v>
      </c>
      <c r="E295" s="68">
        <v>43</v>
      </c>
    </row>
    <row r="296" spans="1:5" s="7" customFormat="1" ht="12.75" customHeight="1">
      <c r="A296" s="60"/>
      <c r="B296" s="61">
        <v>41759</v>
      </c>
      <c r="C296" s="60" t="s">
        <v>526</v>
      </c>
      <c r="D296" s="65" t="s">
        <v>2070</v>
      </c>
      <c r="E296" s="67">
        <v>50</v>
      </c>
    </row>
    <row r="297" spans="1:5" s="7" customFormat="1" ht="12.75" customHeight="1">
      <c r="A297" s="57"/>
      <c r="B297" s="62">
        <v>41758</v>
      </c>
      <c r="C297" s="57" t="s">
        <v>526</v>
      </c>
      <c r="D297" s="59" t="s">
        <v>638</v>
      </c>
      <c r="E297" s="68">
        <v>125</v>
      </c>
    </row>
    <row r="298" spans="1:5" s="7" customFormat="1" ht="12.75" customHeight="1">
      <c r="A298" s="60"/>
      <c r="B298" s="61">
        <v>41757</v>
      </c>
      <c r="C298" s="60" t="s">
        <v>526</v>
      </c>
      <c r="D298" s="65" t="s">
        <v>1650</v>
      </c>
      <c r="E298" s="67">
        <v>92</v>
      </c>
    </row>
    <row r="299" spans="1:5" s="7" customFormat="1" ht="12.75" customHeight="1">
      <c r="A299" s="57"/>
      <c r="B299" s="62">
        <v>41751</v>
      </c>
      <c r="C299" s="57" t="s">
        <v>526</v>
      </c>
      <c r="D299" s="59" t="s">
        <v>2033</v>
      </c>
      <c r="E299" s="68">
        <v>36</v>
      </c>
    </row>
    <row r="300" spans="1:5" s="7" customFormat="1" ht="12.75" customHeight="1">
      <c r="A300" s="60"/>
      <c r="B300" s="61">
        <v>41746</v>
      </c>
      <c r="C300" s="60" t="s">
        <v>526</v>
      </c>
      <c r="D300" s="65" t="s">
        <v>1746</v>
      </c>
      <c r="E300" s="67">
        <v>71</v>
      </c>
    </row>
    <row r="301" spans="1:5" s="7" customFormat="1" ht="12.75" customHeight="1">
      <c r="A301" s="57"/>
      <c r="B301" s="62">
        <v>41745</v>
      </c>
      <c r="C301" s="57" t="s">
        <v>526</v>
      </c>
      <c r="D301" s="59" t="s">
        <v>2200</v>
      </c>
      <c r="E301" s="68">
        <v>26</v>
      </c>
    </row>
    <row r="302" spans="1:5" s="7" customFormat="1" ht="12.75" customHeight="1">
      <c r="A302" s="60"/>
      <c r="B302" s="61">
        <v>41744</v>
      </c>
      <c r="C302" s="60" t="s">
        <v>526</v>
      </c>
      <c r="D302" s="65" t="s">
        <v>1619</v>
      </c>
      <c r="E302" s="67">
        <v>275</v>
      </c>
    </row>
    <row r="303" spans="1:5" s="7" customFormat="1" ht="12.75" customHeight="1">
      <c r="A303" s="57"/>
      <c r="B303" s="62">
        <v>41744</v>
      </c>
      <c r="C303" s="57" t="s">
        <v>526</v>
      </c>
      <c r="D303" s="59" t="s">
        <v>434</v>
      </c>
      <c r="E303" s="68">
        <v>410</v>
      </c>
    </row>
    <row r="304" spans="1:5" s="7" customFormat="1" ht="12.75" customHeight="1">
      <c r="A304" s="60"/>
      <c r="B304" s="61">
        <v>41744</v>
      </c>
      <c r="C304" s="60" t="s">
        <v>526</v>
      </c>
      <c r="D304" s="65" t="s">
        <v>1977</v>
      </c>
      <c r="E304" s="67">
        <v>55</v>
      </c>
    </row>
    <row r="305" spans="1:5" s="7" customFormat="1" ht="12.75" customHeight="1">
      <c r="A305" s="57"/>
      <c r="B305" s="62">
        <v>41743</v>
      </c>
      <c r="C305" s="57" t="s">
        <v>526</v>
      </c>
      <c r="D305" s="59" t="s">
        <v>1703</v>
      </c>
      <c r="E305" s="68">
        <v>90</v>
      </c>
    </row>
    <row r="306" spans="1:5" s="7" customFormat="1" ht="12.75" customHeight="1">
      <c r="A306" s="60"/>
      <c r="B306" s="61">
        <v>41740</v>
      </c>
      <c r="C306" s="60" t="s">
        <v>526</v>
      </c>
      <c r="D306" s="65" t="s">
        <v>1464</v>
      </c>
      <c r="E306" s="67">
        <v>200</v>
      </c>
    </row>
    <row r="307" spans="1:5" s="7" customFormat="1" ht="12.75" customHeight="1">
      <c r="A307" s="57"/>
      <c r="B307" s="62">
        <v>41740</v>
      </c>
      <c r="C307" s="57" t="s">
        <v>526</v>
      </c>
      <c r="D307" s="59" t="s">
        <v>1880</v>
      </c>
      <c r="E307" s="68">
        <v>275</v>
      </c>
    </row>
    <row r="308" spans="1:5" s="7" customFormat="1" ht="12.75" customHeight="1">
      <c r="A308" s="60"/>
      <c r="B308" s="61">
        <v>41737</v>
      </c>
      <c r="C308" s="60" t="s">
        <v>526</v>
      </c>
      <c r="D308" s="65" t="s">
        <v>347</v>
      </c>
      <c r="E308" s="67">
        <v>1210</v>
      </c>
    </row>
    <row r="309" spans="1:5" s="7" customFormat="1" ht="12.75" customHeight="1">
      <c r="A309" s="57"/>
      <c r="B309" s="62">
        <v>41736</v>
      </c>
      <c r="C309" s="57" t="s">
        <v>526</v>
      </c>
      <c r="D309" s="59" t="s">
        <v>2201</v>
      </c>
      <c r="E309" s="68">
        <v>190</v>
      </c>
    </row>
    <row r="310" spans="1:5" s="7" customFormat="1" ht="12.75" customHeight="1">
      <c r="A310" s="60"/>
      <c r="B310" s="61">
        <v>41733</v>
      </c>
      <c r="C310" s="60" t="s">
        <v>526</v>
      </c>
      <c r="D310" s="65" t="s">
        <v>1800</v>
      </c>
      <c r="E310" s="67">
        <v>200</v>
      </c>
    </row>
    <row r="311" spans="1:5" s="7" customFormat="1" ht="12.75" customHeight="1">
      <c r="A311" s="57"/>
      <c r="B311" s="62">
        <v>41729</v>
      </c>
      <c r="C311" s="57" t="s">
        <v>526</v>
      </c>
      <c r="D311" s="59" t="s">
        <v>2202</v>
      </c>
      <c r="E311" s="68">
        <v>18</v>
      </c>
    </row>
    <row r="312" spans="1:5" s="7" customFormat="1" ht="12.75" customHeight="1">
      <c r="A312" s="60"/>
      <c r="B312" s="61">
        <v>41729</v>
      </c>
      <c r="C312" s="60" t="s">
        <v>526</v>
      </c>
      <c r="D312" s="65" t="s">
        <v>2203</v>
      </c>
      <c r="E312" s="67">
        <v>19.5</v>
      </c>
    </row>
    <row r="313" spans="1:5" s="7" customFormat="1" ht="12.75" customHeight="1">
      <c r="A313" s="57"/>
      <c r="B313" s="62">
        <v>41729</v>
      </c>
      <c r="C313" s="57" t="s">
        <v>526</v>
      </c>
      <c r="D313" s="59" t="s">
        <v>2204</v>
      </c>
      <c r="E313" s="68">
        <v>10.5</v>
      </c>
    </row>
    <row r="314" spans="1:5" s="7" customFormat="1" ht="12.75" customHeight="1">
      <c r="A314" s="60"/>
      <c r="B314" s="61">
        <v>41726</v>
      </c>
      <c r="C314" s="60" t="s">
        <v>526</v>
      </c>
      <c r="D314" s="65" t="s">
        <v>2205</v>
      </c>
      <c r="E314" s="67">
        <v>50</v>
      </c>
    </row>
    <row r="315" spans="1:5" s="7" customFormat="1" ht="12.75" customHeight="1">
      <c r="A315" s="57"/>
      <c r="B315" s="62">
        <v>41726</v>
      </c>
      <c r="C315" s="57" t="s">
        <v>526</v>
      </c>
      <c r="D315" s="59" t="s">
        <v>1671</v>
      </c>
      <c r="E315" s="68">
        <v>400</v>
      </c>
    </row>
    <row r="316" spans="1:5" s="7" customFormat="1" ht="12.75" customHeight="1">
      <c r="A316" s="60"/>
      <c r="B316" s="61">
        <v>41724</v>
      </c>
      <c r="C316" s="60" t="s">
        <v>526</v>
      </c>
      <c r="D316" s="65" t="s">
        <v>2172</v>
      </c>
      <c r="E316" s="67">
        <v>100</v>
      </c>
    </row>
    <row r="317" spans="1:5" s="7" customFormat="1" ht="12.75" customHeight="1">
      <c r="A317" s="57"/>
      <c r="B317" s="62">
        <v>41723</v>
      </c>
      <c r="C317" s="57" t="s">
        <v>526</v>
      </c>
      <c r="D317" s="59" t="s">
        <v>1726</v>
      </c>
      <c r="E317" s="68">
        <v>100</v>
      </c>
    </row>
    <row r="318" spans="1:5" s="7" customFormat="1" ht="12.75" customHeight="1">
      <c r="A318" s="60"/>
      <c r="B318" s="61">
        <v>41722</v>
      </c>
      <c r="C318" s="60" t="s">
        <v>526</v>
      </c>
      <c r="D318" s="65" t="s">
        <v>2260</v>
      </c>
      <c r="E318" s="67">
        <v>115</v>
      </c>
    </row>
    <row r="319" spans="1:5" s="7" customFormat="1" ht="12.75" customHeight="1">
      <c r="A319" s="57"/>
      <c r="B319" s="62">
        <v>41722</v>
      </c>
      <c r="C319" s="57" t="s">
        <v>526</v>
      </c>
      <c r="D319" s="59" t="s">
        <v>1876</v>
      </c>
      <c r="E319" s="68">
        <v>21</v>
      </c>
    </row>
    <row r="320" spans="1:5" s="7" customFormat="1" ht="12.75" customHeight="1">
      <c r="A320" s="60"/>
      <c r="B320" s="61">
        <v>41722</v>
      </c>
      <c r="C320" s="60" t="s">
        <v>526</v>
      </c>
      <c r="D320" s="65" t="s">
        <v>2173</v>
      </c>
      <c r="E320" s="67">
        <v>60</v>
      </c>
    </row>
    <row r="321" spans="1:5" s="7" customFormat="1" ht="12.75" customHeight="1">
      <c r="A321" s="57"/>
      <c r="B321" s="62">
        <v>41718</v>
      </c>
      <c r="C321" s="57" t="s">
        <v>526</v>
      </c>
      <c r="D321" s="59" t="s">
        <v>452</v>
      </c>
      <c r="E321" s="68">
        <v>100</v>
      </c>
    </row>
    <row r="322" spans="1:5" s="7" customFormat="1" ht="12.75" customHeight="1">
      <c r="A322" s="60"/>
      <c r="B322" s="61">
        <v>41717</v>
      </c>
      <c r="C322" s="60" t="s">
        <v>526</v>
      </c>
      <c r="D322" s="65" t="s">
        <v>1329</v>
      </c>
      <c r="E322" s="67">
        <v>50</v>
      </c>
    </row>
    <row r="323" spans="1:5" s="7" customFormat="1" ht="12.75" customHeight="1">
      <c r="A323" s="57"/>
      <c r="B323" s="62">
        <v>41716</v>
      </c>
      <c r="C323" s="57" t="s">
        <v>526</v>
      </c>
      <c r="D323" s="59" t="s">
        <v>1991</v>
      </c>
      <c r="E323" s="68">
        <v>50</v>
      </c>
    </row>
    <row r="324" spans="1:5" s="7" customFormat="1" ht="12.75" customHeight="1">
      <c r="A324" s="60"/>
      <c r="B324" s="61">
        <v>41715</v>
      </c>
      <c r="C324" s="60" t="s">
        <v>526</v>
      </c>
      <c r="D324" s="65" t="s">
        <v>1586</v>
      </c>
      <c r="E324" s="67">
        <v>60</v>
      </c>
    </row>
    <row r="325" spans="1:5" s="7" customFormat="1" ht="12.75" customHeight="1">
      <c r="A325" s="57"/>
      <c r="B325" s="62">
        <v>41710</v>
      </c>
      <c r="C325" s="57" t="s">
        <v>526</v>
      </c>
      <c r="D325" s="59" t="s">
        <v>622</v>
      </c>
      <c r="E325" s="68">
        <v>150</v>
      </c>
    </row>
    <row r="326" spans="1:5" s="7" customFormat="1" ht="12.75" customHeight="1">
      <c r="A326" s="60"/>
      <c r="B326" s="61">
        <v>41705</v>
      </c>
      <c r="C326" s="60" t="s">
        <v>526</v>
      </c>
      <c r="D326" s="65" t="s">
        <v>2174</v>
      </c>
      <c r="E326" s="67">
        <v>40</v>
      </c>
    </row>
    <row r="327" spans="1:5" s="7" customFormat="1" ht="12.75" customHeight="1">
      <c r="A327" s="57"/>
      <c r="B327" s="62">
        <v>41698</v>
      </c>
      <c r="C327" s="57" t="s">
        <v>526</v>
      </c>
      <c r="D327" s="59" t="s">
        <v>1834</v>
      </c>
      <c r="E327" s="68">
        <v>50</v>
      </c>
    </row>
    <row r="328" spans="1:5" s="7" customFormat="1" ht="12.75" customHeight="1">
      <c r="A328" s="60"/>
      <c r="B328" s="61">
        <v>41691</v>
      </c>
      <c r="C328" s="60" t="s">
        <v>526</v>
      </c>
      <c r="D328" s="65" t="s">
        <v>1987</v>
      </c>
      <c r="E328" s="67">
        <v>75</v>
      </c>
    </row>
    <row r="329" spans="1:5" s="7" customFormat="1" ht="12.75" customHeight="1">
      <c r="A329" s="57"/>
      <c r="B329" s="62">
        <v>41684</v>
      </c>
      <c r="C329" s="57" t="s">
        <v>526</v>
      </c>
      <c r="D329" s="59" t="s">
        <v>1664</v>
      </c>
      <c r="E329" s="68">
        <v>18.1</v>
      </c>
    </row>
    <row r="330" spans="1:5" s="7" customFormat="1" ht="12.75" customHeight="1">
      <c r="A330" s="60"/>
      <c r="B330" s="61">
        <v>41684</v>
      </c>
      <c r="C330" s="60" t="s">
        <v>526</v>
      </c>
      <c r="D330" s="65" t="s">
        <v>1665</v>
      </c>
      <c r="E330" s="67">
        <v>28.45</v>
      </c>
    </row>
    <row r="331" spans="1:5" s="7" customFormat="1" ht="12.75" customHeight="1">
      <c r="A331" s="57"/>
      <c r="B331" s="62">
        <v>41684</v>
      </c>
      <c r="C331" s="57" t="s">
        <v>526</v>
      </c>
      <c r="D331" s="59" t="s">
        <v>1667</v>
      </c>
      <c r="E331" s="68">
        <v>46.55</v>
      </c>
    </row>
    <row r="332" spans="1:5" s="7" customFormat="1" ht="12.75" customHeight="1">
      <c r="A332" s="60"/>
      <c r="B332" s="61">
        <v>41684</v>
      </c>
      <c r="C332" s="60" t="s">
        <v>526</v>
      </c>
      <c r="D332" s="65" t="s">
        <v>1666</v>
      </c>
      <c r="E332" s="67">
        <v>33.62</v>
      </c>
    </row>
    <row r="333" spans="1:5" s="7" customFormat="1" ht="12.75" customHeight="1">
      <c r="A333" s="57"/>
      <c r="B333" s="62">
        <v>41684</v>
      </c>
      <c r="C333" s="57" t="s">
        <v>526</v>
      </c>
      <c r="D333" s="59" t="s">
        <v>1663</v>
      </c>
      <c r="E333" s="68">
        <v>23.28</v>
      </c>
    </row>
    <row r="334" spans="1:5" s="7" customFormat="1" ht="12.75" customHeight="1">
      <c r="A334" s="60"/>
      <c r="B334" s="61">
        <v>41682</v>
      </c>
      <c r="C334" s="60" t="s">
        <v>526</v>
      </c>
      <c r="D334" s="65" t="s">
        <v>2156</v>
      </c>
      <c r="E334" s="67">
        <v>2200</v>
      </c>
    </row>
    <row r="335" spans="1:5" s="7" customFormat="1" ht="12.75" customHeight="1">
      <c r="A335" s="57"/>
      <c r="B335" s="62">
        <v>41680</v>
      </c>
      <c r="C335" s="57" t="s">
        <v>526</v>
      </c>
      <c r="D335" s="59" t="s">
        <v>2157</v>
      </c>
      <c r="E335" s="68">
        <v>19.2</v>
      </c>
    </row>
    <row r="336" spans="1:5" s="7" customFormat="1" ht="12.75" customHeight="1">
      <c r="A336" s="60"/>
      <c r="B336" s="61">
        <v>41677</v>
      </c>
      <c r="C336" s="60" t="s">
        <v>526</v>
      </c>
      <c r="D336" s="65" t="s">
        <v>1391</v>
      </c>
      <c r="E336" s="67">
        <v>200</v>
      </c>
    </row>
    <row r="337" spans="1:5" s="7" customFormat="1" ht="12.75" customHeight="1">
      <c r="A337" s="57"/>
      <c r="B337" s="62">
        <v>41669</v>
      </c>
      <c r="C337" s="57" t="s">
        <v>526</v>
      </c>
      <c r="D337" s="59" t="s">
        <v>2136</v>
      </c>
      <c r="E337" s="68">
        <v>120</v>
      </c>
    </row>
    <row r="338" spans="1:5" s="7" customFormat="1" ht="12.75" customHeight="1">
      <c r="A338" s="60"/>
      <c r="B338" s="61">
        <v>41668</v>
      </c>
      <c r="C338" s="60" t="s">
        <v>526</v>
      </c>
      <c r="D338" s="65" t="s">
        <v>2158</v>
      </c>
      <c r="E338" s="67">
        <v>140</v>
      </c>
    </row>
    <row r="339" spans="1:5" s="7" customFormat="1" ht="12.75" customHeight="1">
      <c r="A339" s="57"/>
      <c r="B339" s="62">
        <v>41667</v>
      </c>
      <c r="C339" s="57" t="s">
        <v>526</v>
      </c>
      <c r="D339" s="59" t="s">
        <v>1765</v>
      </c>
      <c r="E339" s="68">
        <v>75</v>
      </c>
    </row>
    <row r="340" spans="1:5" s="7" customFormat="1" ht="12.75" customHeight="1">
      <c r="A340" s="60"/>
      <c r="B340" s="61">
        <v>41660</v>
      </c>
      <c r="C340" s="60" t="s">
        <v>526</v>
      </c>
      <c r="D340" s="65" t="s">
        <v>1352</v>
      </c>
      <c r="E340" s="67">
        <v>260</v>
      </c>
    </row>
    <row r="341" spans="1:5" s="7" customFormat="1" ht="12.75" customHeight="1">
      <c r="A341" s="57"/>
      <c r="B341" s="62">
        <v>41652</v>
      </c>
      <c r="C341" s="57" t="s">
        <v>526</v>
      </c>
      <c r="D341" s="59" t="s">
        <v>1953</v>
      </c>
      <c r="E341" s="68">
        <v>75</v>
      </c>
    </row>
    <row r="342" spans="1:5" s="7" customFormat="1" ht="12.75" customHeight="1">
      <c r="A342" s="60"/>
      <c r="B342" s="61">
        <v>41652</v>
      </c>
      <c r="C342" s="60" t="s">
        <v>526</v>
      </c>
      <c r="D342" s="65" t="s">
        <v>1953</v>
      </c>
      <c r="E342" s="67">
        <v>225</v>
      </c>
    </row>
    <row r="343" spans="1:5" s="7" customFormat="1" ht="12.75" customHeight="1">
      <c r="A343" s="57"/>
      <c r="B343" s="62">
        <v>41645</v>
      </c>
      <c r="C343" s="57" t="s">
        <v>526</v>
      </c>
      <c r="D343" s="59" t="s">
        <v>1673</v>
      </c>
      <c r="E343" s="68">
        <v>70</v>
      </c>
    </row>
    <row r="344" spans="1:5" s="7" customFormat="1" ht="12.75" customHeight="1">
      <c r="A344" s="60"/>
      <c r="B344" s="61">
        <v>41645</v>
      </c>
      <c r="C344" s="60" t="s">
        <v>526</v>
      </c>
      <c r="D344" s="65" t="s">
        <v>1648</v>
      </c>
      <c r="E344" s="67">
        <v>34.5</v>
      </c>
    </row>
    <row r="345" spans="1:5" s="7" customFormat="1" ht="12.75" customHeight="1">
      <c r="A345" s="57"/>
      <c r="B345" s="62">
        <v>41645</v>
      </c>
      <c r="C345" s="57" t="s">
        <v>526</v>
      </c>
      <c r="D345" s="59" t="s">
        <v>1647</v>
      </c>
      <c r="E345" s="68">
        <v>34.5</v>
      </c>
    </row>
    <row r="346" spans="1:5" s="7" customFormat="1" ht="12.75" customHeight="1">
      <c r="A346" s="60"/>
      <c r="B346" s="61">
        <v>41645</v>
      </c>
      <c r="C346" s="60" t="s">
        <v>526</v>
      </c>
      <c r="D346" s="65" t="s">
        <v>1646</v>
      </c>
      <c r="E346" s="67">
        <v>34.5</v>
      </c>
    </row>
    <row r="347" spans="1:5" s="7" customFormat="1" ht="12.75" customHeight="1">
      <c r="A347" s="57"/>
      <c r="B347" s="62">
        <v>41645</v>
      </c>
      <c r="C347" s="57" t="s">
        <v>526</v>
      </c>
      <c r="D347" s="59" t="s">
        <v>1645</v>
      </c>
      <c r="E347" s="68">
        <v>34.5</v>
      </c>
    </row>
    <row r="348" spans="1:5" s="7" customFormat="1" ht="12.75" customHeight="1">
      <c r="A348" s="46"/>
      <c r="B348" s="46"/>
      <c r="C348" s="46"/>
      <c r="D348" s="46" t="s">
        <v>2127</v>
      </c>
      <c r="E348" s="47">
        <f>SUM(E169:E347)</f>
        <v>31060.855</v>
      </c>
    </row>
    <row r="349" spans="1:5" s="140" customFormat="1" ht="12.75" customHeight="1">
      <c r="A349" s="147"/>
      <c r="B349" s="147"/>
      <c r="C349" s="147"/>
      <c r="D349" s="147"/>
      <c r="E349" s="148"/>
    </row>
    <row r="350" spans="1:5" s="140" customFormat="1" ht="12.75" customHeight="1">
      <c r="A350" s="149"/>
      <c r="B350" s="150"/>
      <c r="C350" s="151"/>
      <c r="D350" s="151"/>
      <c r="E350" s="152"/>
    </row>
    <row r="351" spans="1:5" s="75" customFormat="1" ht="19.5" customHeight="1">
      <c r="A351" s="220" t="s">
        <v>1795</v>
      </c>
      <c r="B351" s="221"/>
      <c r="C351" s="221"/>
      <c r="D351" s="221"/>
      <c r="E351" s="221"/>
    </row>
    <row r="352" spans="1:5" s="75" customFormat="1" ht="12.75" customHeight="1">
      <c r="A352" s="50" t="s">
        <v>403</v>
      </c>
      <c r="B352" s="50" t="s">
        <v>404</v>
      </c>
      <c r="C352" s="44" t="s">
        <v>4</v>
      </c>
      <c r="D352" s="50" t="s">
        <v>5</v>
      </c>
      <c r="E352" s="45" t="s">
        <v>3209</v>
      </c>
    </row>
    <row r="353" spans="1:5" s="7" customFormat="1" ht="12.75" customHeight="1">
      <c r="A353" s="63"/>
      <c r="B353" s="86">
        <v>41635</v>
      </c>
      <c r="C353" s="63" t="s">
        <v>526</v>
      </c>
      <c r="D353" s="64" t="s">
        <v>1951</v>
      </c>
      <c r="E353" s="66">
        <v>100</v>
      </c>
    </row>
    <row r="354" spans="1:5" s="7" customFormat="1" ht="12.75" customHeight="1">
      <c r="A354" s="60"/>
      <c r="B354" s="61">
        <v>41635</v>
      </c>
      <c r="C354" s="60" t="s">
        <v>526</v>
      </c>
      <c r="D354" s="65" t="s">
        <v>2102</v>
      </c>
      <c r="E354" s="67">
        <v>700</v>
      </c>
    </row>
    <row r="355" spans="1:5" s="7" customFormat="1" ht="12.75" customHeight="1">
      <c r="A355" s="57"/>
      <c r="B355" s="62">
        <v>41635</v>
      </c>
      <c r="C355" s="57" t="s">
        <v>526</v>
      </c>
      <c r="D355" s="59" t="s">
        <v>445</v>
      </c>
      <c r="E355" s="68">
        <v>2850</v>
      </c>
    </row>
    <row r="356" spans="1:5" s="7" customFormat="1" ht="12.75" customHeight="1">
      <c r="A356" s="60"/>
      <c r="B356" s="61">
        <v>41634</v>
      </c>
      <c r="C356" s="60" t="s">
        <v>526</v>
      </c>
      <c r="D356" s="65" t="s">
        <v>2161</v>
      </c>
      <c r="E356" s="67">
        <v>25</v>
      </c>
    </row>
    <row r="357" spans="1:5" s="7" customFormat="1" ht="12.75" customHeight="1">
      <c r="A357" s="57"/>
      <c r="B357" s="62">
        <v>41634</v>
      </c>
      <c r="C357" s="57" t="s">
        <v>526</v>
      </c>
      <c r="D357" s="59" t="s">
        <v>2103</v>
      </c>
      <c r="E357" s="68">
        <v>25</v>
      </c>
    </row>
    <row r="358" spans="1:5" s="7" customFormat="1" ht="12.75" customHeight="1">
      <c r="A358" s="60"/>
      <c r="B358" s="61">
        <v>41634</v>
      </c>
      <c r="C358" s="60" t="s">
        <v>526</v>
      </c>
      <c r="D358" s="65" t="s">
        <v>2104</v>
      </c>
      <c r="E358" s="67">
        <v>22</v>
      </c>
    </row>
    <row r="359" spans="1:5" s="7" customFormat="1" ht="12.75" customHeight="1">
      <c r="A359" s="57"/>
      <c r="B359" s="62">
        <v>41634</v>
      </c>
      <c r="C359" s="57" t="s">
        <v>526</v>
      </c>
      <c r="D359" s="59" t="s">
        <v>2105</v>
      </c>
      <c r="E359" s="68">
        <v>22</v>
      </c>
    </row>
    <row r="360" spans="1:5" s="7" customFormat="1" ht="12.75" customHeight="1">
      <c r="A360" s="60"/>
      <c r="B360" s="61">
        <v>41634</v>
      </c>
      <c r="C360" s="60" t="s">
        <v>526</v>
      </c>
      <c r="D360" s="65" t="s">
        <v>2106</v>
      </c>
      <c r="E360" s="67">
        <v>24</v>
      </c>
    </row>
    <row r="361" spans="1:5" s="7" customFormat="1" ht="12.75" customHeight="1">
      <c r="A361" s="57"/>
      <c r="B361" s="62">
        <v>41634</v>
      </c>
      <c r="C361" s="57" t="s">
        <v>526</v>
      </c>
      <c r="D361" s="59" t="s">
        <v>2107</v>
      </c>
      <c r="E361" s="68">
        <v>13</v>
      </c>
    </row>
    <row r="362" spans="1:5" s="7" customFormat="1" ht="12.75" customHeight="1">
      <c r="A362" s="60"/>
      <c r="B362" s="61">
        <v>41634</v>
      </c>
      <c r="C362" s="60" t="s">
        <v>526</v>
      </c>
      <c r="D362" s="65" t="s">
        <v>2108</v>
      </c>
      <c r="E362" s="67">
        <v>22</v>
      </c>
    </row>
    <row r="363" spans="1:5" s="7" customFormat="1" ht="12.75" customHeight="1">
      <c r="A363" s="57"/>
      <c r="B363" s="62">
        <v>41634</v>
      </c>
      <c r="C363" s="57" t="s">
        <v>526</v>
      </c>
      <c r="D363" s="59" t="s">
        <v>2109</v>
      </c>
      <c r="E363" s="68">
        <v>22</v>
      </c>
    </row>
    <row r="364" spans="1:5" s="7" customFormat="1" ht="12.75" customHeight="1">
      <c r="A364" s="60"/>
      <c r="B364" s="61">
        <v>41628</v>
      </c>
      <c r="C364" s="60" t="s">
        <v>526</v>
      </c>
      <c r="D364" s="65" t="s">
        <v>1941</v>
      </c>
      <c r="E364" s="67">
        <v>75</v>
      </c>
    </row>
    <row r="365" spans="1:5" s="7" customFormat="1" ht="12.75" customHeight="1">
      <c r="A365" s="57"/>
      <c r="B365" s="62">
        <v>41628</v>
      </c>
      <c r="C365" s="57" t="s">
        <v>526</v>
      </c>
      <c r="D365" s="59" t="s">
        <v>1882</v>
      </c>
      <c r="E365" s="68">
        <v>310</v>
      </c>
    </row>
    <row r="366" spans="1:5" s="7" customFormat="1" ht="12.75" customHeight="1">
      <c r="A366" s="60"/>
      <c r="B366" s="61">
        <v>41628</v>
      </c>
      <c r="C366" s="60" t="s">
        <v>526</v>
      </c>
      <c r="D366" s="65" t="s">
        <v>1319</v>
      </c>
      <c r="E366" s="67">
        <v>85</v>
      </c>
    </row>
    <row r="367" spans="1:5" s="7" customFormat="1" ht="12.75" customHeight="1">
      <c r="A367" s="57"/>
      <c r="B367" s="62">
        <v>41625</v>
      </c>
      <c r="C367" s="57" t="s">
        <v>526</v>
      </c>
      <c r="D367" s="59" t="s">
        <v>1704</v>
      </c>
      <c r="E367" s="68">
        <v>140</v>
      </c>
    </row>
    <row r="368" spans="1:5" s="7" customFormat="1" ht="12.75" customHeight="1">
      <c r="A368" s="60"/>
      <c r="B368" s="61">
        <v>41621</v>
      </c>
      <c r="C368" s="60" t="s">
        <v>526</v>
      </c>
      <c r="D368" s="65" t="s">
        <v>2175</v>
      </c>
      <c r="E368" s="67">
        <v>35</v>
      </c>
    </row>
    <row r="369" spans="1:5" s="7" customFormat="1" ht="12.75" customHeight="1">
      <c r="A369" s="57"/>
      <c r="B369" s="62">
        <v>41620</v>
      </c>
      <c r="C369" s="57" t="s">
        <v>526</v>
      </c>
      <c r="D369" s="59" t="s">
        <v>1942</v>
      </c>
      <c r="E369" s="68">
        <v>85</v>
      </c>
    </row>
    <row r="370" spans="1:5" s="7" customFormat="1" ht="12.75" customHeight="1">
      <c r="A370" s="60"/>
      <c r="B370" s="61">
        <v>41613</v>
      </c>
      <c r="C370" s="60" t="s">
        <v>526</v>
      </c>
      <c r="D370" s="65" t="s">
        <v>1651</v>
      </c>
      <c r="E370" s="67">
        <v>300</v>
      </c>
    </row>
    <row r="371" spans="1:5" s="7" customFormat="1" ht="12.75" customHeight="1">
      <c r="A371" s="57"/>
      <c r="B371" s="62">
        <v>41607</v>
      </c>
      <c r="C371" s="57" t="s">
        <v>526</v>
      </c>
      <c r="D371" s="59" t="s">
        <v>1674</v>
      </c>
      <c r="E371" s="68">
        <v>75</v>
      </c>
    </row>
    <row r="372" spans="1:5" s="7" customFormat="1" ht="12.75" customHeight="1">
      <c r="A372" s="60"/>
      <c r="B372" s="61">
        <v>41603</v>
      </c>
      <c r="C372" s="60" t="s">
        <v>526</v>
      </c>
      <c r="D372" s="65" t="s">
        <v>2110</v>
      </c>
      <c r="E372" s="67">
        <v>100</v>
      </c>
    </row>
    <row r="373" spans="1:5" s="7" customFormat="1" ht="12.75" customHeight="1">
      <c r="A373" s="57"/>
      <c r="B373" s="62">
        <v>41599</v>
      </c>
      <c r="C373" s="57" t="s">
        <v>526</v>
      </c>
      <c r="D373" s="59" t="s">
        <v>1955</v>
      </c>
      <c r="E373" s="68">
        <v>180</v>
      </c>
    </row>
    <row r="374" spans="1:5" s="7" customFormat="1" ht="12.75" customHeight="1">
      <c r="A374" s="60"/>
      <c r="B374" s="61">
        <v>41591</v>
      </c>
      <c r="C374" s="60" t="s">
        <v>526</v>
      </c>
      <c r="D374" s="65" t="s">
        <v>2055</v>
      </c>
      <c r="E374" s="67">
        <v>19.3</v>
      </c>
    </row>
    <row r="375" spans="1:5" s="7" customFormat="1" ht="12.75" customHeight="1">
      <c r="A375" s="57"/>
      <c r="B375" s="62">
        <v>41584</v>
      </c>
      <c r="C375" s="57" t="s">
        <v>526</v>
      </c>
      <c r="D375" s="59" t="s">
        <v>2101</v>
      </c>
      <c r="E375" s="68">
        <v>30</v>
      </c>
    </row>
    <row r="376" spans="1:5" s="7" customFormat="1" ht="12.75" customHeight="1">
      <c r="A376" s="60"/>
      <c r="B376" s="61">
        <v>41583</v>
      </c>
      <c r="C376" s="60" t="s">
        <v>526</v>
      </c>
      <c r="D376" s="65" t="s">
        <v>2056</v>
      </c>
      <c r="E376" s="67">
        <v>12</v>
      </c>
    </row>
    <row r="377" spans="1:5" s="7" customFormat="1" ht="12.75" customHeight="1">
      <c r="A377" s="57"/>
      <c r="B377" s="62">
        <v>41583</v>
      </c>
      <c r="C377" s="57" t="s">
        <v>526</v>
      </c>
      <c r="D377" s="59" t="s">
        <v>2057</v>
      </c>
      <c r="E377" s="68">
        <v>14</v>
      </c>
    </row>
    <row r="378" spans="1:5" s="7" customFormat="1" ht="12.75" customHeight="1">
      <c r="A378" s="60"/>
      <c r="B378" s="61">
        <v>41583</v>
      </c>
      <c r="C378" s="60" t="s">
        <v>526</v>
      </c>
      <c r="D378" s="65" t="s">
        <v>2058</v>
      </c>
      <c r="E378" s="67">
        <v>16</v>
      </c>
    </row>
    <row r="379" spans="1:5" s="7" customFormat="1" ht="12.75" customHeight="1">
      <c r="A379" s="57"/>
      <c r="B379" s="62">
        <v>41583</v>
      </c>
      <c r="C379" s="57" t="s">
        <v>526</v>
      </c>
      <c r="D379" s="59" t="s">
        <v>2059</v>
      </c>
      <c r="E379" s="68">
        <v>16</v>
      </c>
    </row>
    <row r="380" spans="1:5" s="7" customFormat="1" ht="12.75" customHeight="1">
      <c r="A380" s="60"/>
      <c r="B380" s="61">
        <v>41583</v>
      </c>
      <c r="C380" s="60" t="s">
        <v>526</v>
      </c>
      <c r="D380" s="65" t="s">
        <v>2060</v>
      </c>
      <c r="E380" s="67">
        <v>19</v>
      </c>
    </row>
    <row r="381" spans="1:5" s="7" customFormat="1" ht="12.75" customHeight="1">
      <c r="A381" s="57"/>
      <c r="B381" s="62">
        <v>41583</v>
      </c>
      <c r="C381" s="57" t="s">
        <v>526</v>
      </c>
      <c r="D381" s="59" t="s">
        <v>2061</v>
      </c>
      <c r="E381" s="68">
        <v>21</v>
      </c>
    </row>
    <row r="382" spans="1:5" s="7" customFormat="1" ht="12.75" customHeight="1">
      <c r="A382" s="60"/>
      <c r="B382" s="61">
        <v>41583</v>
      </c>
      <c r="C382" s="60" t="s">
        <v>526</v>
      </c>
      <c r="D382" s="65" t="s">
        <v>2062</v>
      </c>
      <c r="E382" s="67">
        <v>21</v>
      </c>
    </row>
    <row r="383" spans="1:5" s="7" customFormat="1" ht="12.75" customHeight="1">
      <c r="A383" s="57"/>
      <c r="B383" s="62">
        <v>41583</v>
      </c>
      <c r="C383" s="57" t="s">
        <v>526</v>
      </c>
      <c r="D383" s="59" t="s">
        <v>2063</v>
      </c>
      <c r="E383" s="68">
        <v>21</v>
      </c>
    </row>
    <row r="384" spans="1:5" s="7" customFormat="1" ht="12.75" customHeight="1">
      <c r="A384" s="60"/>
      <c r="B384" s="61">
        <v>41583</v>
      </c>
      <c r="C384" s="60" t="s">
        <v>526</v>
      </c>
      <c r="D384" s="65" t="s">
        <v>2064</v>
      </c>
      <c r="E384" s="67">
        <v>25</v>
      </c>
    </row>
    <row r="385" spans="1:5" s="7" customFormat="1" ht="12.75" customHeight="1">
      <c r="A385" s="57"/>
      <c r="B385" s="62">
        <v>41583</v>
      </c>
      <c r="C385" s="57" t="s">
        <v>526</v>
      </c>
      <c r="D385" s="59" t="s">
        <v>2065</v>
      </c>
      <c r="E385" s="68">
        <v>31</v>
      </c>
    </row>
    <row r="386" spans="1:5" s="7" customFormat="1" ht="12.75" customHeight="1">
      <c r="A386" s="60"/>
      <c r="B386" s="61">
        <v>41583</v>
      </c>
      <c r="C386" s="60" t="s">
        <v>526</v>
      </c>
      <c r="D386" s="65" t="s">
        <v>2066</v>
      </c>
      <c r="E386" s="67">
        <v>33</v>
      </c>
    </row>
    <row r="387" spans="1:5" s="7" customFormat="1" ht="12.75" customHeight="1">
      <c r="A387" s="57"/>
      <c r="B387" s="62">
        <v>41583</v>
      </c>
      <c r="C387" s="57" t="s">
        <v>526</v>
      </c>
      <c r="D387" s="59" t="s">
        <v>2067</v>
      </c>
      <c r="E387" s="68">
        <v>38</v>
      </c>
    </row>
    <row r="388" spans="1:5" s="7" customFormat="1" ht="12.75" customHeight="1">
      <c r="A388" s="60"/>
      <c r="B388" s="61">
        <v>41583</v>
      </c>
      <c r="C388" s="60" t="s">
        <v>526</v>
      </c>
      <c r="D388" s="65" t="s">
        <v>2068</v>
      </c>
      <c r="E388" s="67">
        <v>40</v>
      </c>
    </row>
    <row r="389" spans="1:5" s="7" customFormat="1" ht="12.75" customHeight="1">
      <c r="A389" s="57"/>
      <c r="B389" s="62">
        <v>41583</v>
      </c>
      <c r="C389" s="57" t="s">
        <v>526</v>
      </c>
      <c r="D389" s="59" t="s">
        <v>2069</v>
      </c>
      <c r="E389" s="68">
        <v>43</v>
      </c>
    </row>
    <row r="390" spans="1:5" s="7" customFormat="1" ht="12.75" customHeight="1">
      <c r="A390" s="60"/>
      <c r="B390" s="61">
        <v>41583</v>
      </c>
      <c r="C390" s="60" t="s">
        <v>526</v>
      </c>
      <c r="D390" s="65" t="s">
        <v>2070</v>
      </c>
      <c r="E390" s="67">
        <v>50</v>
      </c>
    </row>
    <row r="391" spans="1:5" s="7" customFormat="1" ht="12.75" customHeight="1">
      <c r="A391" s="57"/>
      <c r="B391" s="62">
        <v>41582</v>
      </c>
      <c r="C391" s="57" t="s">
        <v>526</v>
      </c>
      <c r="D391" s="59" t="s">
        <v>2071</v>
      </c>
      <c r="E391" s="68">
        <v>60</v>
      </c>
    </row>
    <row r="392" spans="1:5" s="7" customFormat="1" ht="12.75" customHeight="1">
      <c r="A392" s="60"/>
      <c r="B392" s="61">
        <v>41579</v>
      </c>
      <c r="C392" s="60" t="s">
        <v>526</v>
      </c>
      <c r="D392" s="65" t="s">
        <v>2072</v>
      </c>
      <c r="E392" s="67">
        <v>80</v>
      </c>
    </row>
    <row r="393" spans="1:5" s="7" customFormat="1" ht="12.75" customHeight="1">
      <c r="A393" s="57"/>
      <c r="B393" s="62">
        <v>41578</v>
      </c>
      <c r="C393" s="57" t="s">
        <v>526</v>
      </c>
      <c r="D393" s="59" t="s">
        <v>2073</v>
      </c>
      <c r="E393" s="68">
        <v>18</v>
      </c>
    </row>
    <row r="394" spans="1:5" s="7" customFormat="1" ht="12.75" customHeight="1">
      <c r="A394" s="60"/>
      <c r="B394" s="61">
        <v>41577</v>
      </c>
      <c r="C394" s="60" t="s">
        <v>526</v>
      </c>
      <c r="D394" s="65" t="s">
        <v>2139</v>
      </c>
      <c r="E394" s="67">
        <v>42</v>
      </c>
    </row>
    <row r="395" spans="1:5" s="7" customFormat="1" ht="12.75" customHeight="1">
      <c r="A395" s="57"/>
      <c r="B395" s="62">
        <v>41577</v>
      </c>
      <c r="C395" s="57" t="s">
        <v>526</v>
      </c>
      <c r="D395" s="59" t="s">
        <v>2140</v>
      </c>
      <c r="E395" s="68">
        <v>71</v>
      </c>
    </row>
    <row r="396" spans="1:5" s="7" customFormat="1" ht="12.75" customHeight="1">
      <c r="A396" s="60"/>
      <c r="B396" s="61">
        <v>41575</v>
      </c>
      <c r="C396" s="60" t="s">
        <v>526</v>
      </c>
      <c r="D396" s="65" t="s">
        <v>1650</v>
      </c>
      <c r="E396" s="67">
        <v>90</v>
      </c>
    </row>
    <row r="397" spans="1:5" s="7" customFormat="1" ht="12.75" customHeight="1">
      <c r="A397" s="57"/>
      <c r="B397" s="62">
        <v>41572</v>
      </c>
      <c r="C397" s="57" t="s">
        <v>526</v>
      </c>
      <c r="D397" s="59" t="s">
        <v>1878</v>
      </c>
      <c r="E397" s="68">
        <v>230</v>
      </c>
    </row>
    <row r="398" spans="1:5" s="7" customFormat="1" ht="12.75" customHeight="1">
      <c r="A398" s="60"/>
      <c r="B398" s="61">
        <v>41569</v>
      </c>
      <c r="C398" s="60" t="s">
        <v>526</v>
      </c>
      <c r="D398" s="65" t="s">
        <v>1746</v>
      </c>
      <c r="E398" s="67">
        <v>80</v>
      </c>
    </row>
    <row r="399" spans="1:5" s="7" customFormat="1" ht="12.75" customHeight="1">
      <c r="A399" s="57"/>
      <c r="B399" s="62">
        <v>41569</v>
      </c>
      <c r="C399" s="57" t="s">
        <v>526</v>
      </c>
      <c r="D399" s="59" t="s">
        <v>2033</v>
      </c>
      <c r="E399" s="68">
        <v>100</v>
      </c>
    </row>
    <row r="400" spans="1:5" s="7" customFormat="1" ht="12.75" customHeight="1">
      <c r="A400" s="60"/>
      <c r="B400" s="61">
        <v>41568</v>
      </c>
      <c r="C400" s="60" t="s">
        <v>526</v>
      </c>
      <c r="D400" s="65" t="s">
        <v>622</v>
      </c>
      <c r="E400" s="67">
        <v>100</v>
      </c>
    </row>
    <row r="401" spans="1:5" s="7" customFormat="1" ht="12.75" customHeight="1">
      <c r="A401" s="57"/>
      <c r="B401" s="62">
        <v>41565</v>
      </c>
      <c r="C401" s="57" t="s">
        <v>526</v>
      </c>
      <c r="D401" s="59" t="s">
        <v>2034</v>
      </c>
      <c r="E401" s="68">
        <v>32</v>
      </c>
    </row>
    <row r="402" spans="1:5" s="7" customFormat="1" ht="12.75" customHeight="1">
      <c r="A402" s="60"/>
      <c r="B402" s="61">
        <v>41565</v>
      </c>
      <c r="C402" s="60" t="s">
        <v>526</v>
      </c>
      <c r="D402" s="65" t="s">
        <v>1977</v>
      </c>
      <c r="E402" s="67">
        <v>50</v>
      </c>
    </row>
    <row r="403" spans="1:5" s="7" customFormat="1" ht="12.75" customHeight="1">
      <c r="A403" s="57"/>
      <c r="B403" s="62">
        <v>41565</v>
      </c>
      <c r="C403" s="57" t="s">
        <v>526</v>
      </c>
      <c r="D403" s="59" t="s">
        <v>1703</v>
      </c>
      <c r="E403" s="68">
        <v>51</v>
      </c>
    </row>
    <row r="404" spans="1:5" s="7" customFormat="1" ht="12.75" customHeight="1">
      <c r="A404" s="60"/>
      <c r="B404" s="61">
        <v>41561</v>
      </c>
      <c r="C404" s="60" t="s">
        <v>526</v>
      </c>
      <c r="D404" s="65" t="s">
        <v>1880</v>
      </c>
      <c r="E404" s="67">
        <v>19</v>
      </c>
    </row>
    <row r="405" spans="1:5" s="7" customFormat="1" ht="12.75" customHeight="1">
      <c r="A405" s="57"/>
      <c r="B405" s="62">
        <v>41561</v>
      </c>
      <c r="C405" s="57" t="s">
        <v>526</v>
      </c>
      <c r="D405" s="59" t="s">
        <v>1880</v>
      </c>
      <c r="E405" s="68">
        <v>19</v>
      </c>
    </row>
    <row r="406" spans="1:5" s="7" customFormat="1" ht="12.75" customHeight="1">
      <c r="A406" s="60"/>
      <c r="B406" s="61">
        <v>41561</v>
      </c>
      <c r="C406" s="60" t="s">
        <v>526</v>
      </c>
      <c r="D406" s="65" t="s">
        <v>1880</v>
      </c>
      <c r="E406" s="67">
        <v>152</v>
      </c>
    </row>
    <row r="407" spans="1:5" s="7" customFormat="1" ht="12.75" customHeight="1">
      <c r="A407" s="57"/>
      <c r="B407" s="62">
        <v>41558</v>
      </c>
      <c r="C407" s="57" t="s">
        <v>526</v>
      </c>
      <c r="D407" s="59" t="s">
        <v>2035</v>
      </c>
      <c r="E407" s="68">
        <v>200</v>
      </c>
    </row>
    <row r="408" spans="1:5" s="7" customFormat="1" ht="12.75" customHeight="1">
      <c r="A408" s="60"/>
      <c r="B408" s="61">
        <v>41554</v>
      </c>
      <c r="C408" s="60" t="s">
        <v>526</v>
      </c>
      <c r="D408" s="65" t="s">
        <v>1723</v>
      </c>
      <c r="E408" s="67">
        <v>560</v>
      </c>
    </row>
    <row r="409" spans="1:5" s="7" customFormat="1" ht="12.75" customHeight="1">
      <c r="A409" s="57"/>
      <c r="B409" s="62">
        <v>41554</v>
      </c>
      <c r="C409" s="57" t="s">
        <v>526</v>
      </c>
      <c r="D409" s="59" t="s">
        <v>1577</v>
      </c>
      <c r="E409" s="68">
        <v>189.26</v>
      </c>
    </row>
    <row r="410" spans="1:5" s="7" customFormat="1" ht="12.75" customHeight="1">
      <c r="A410" s="60"/>
      <c r="B410" s="61">
        <v>41547</v>
      </c>
      <c r="C410" s="60" t="s">
        <v>526</v>
      </c>
      <c r="D410" s="65" t="s">
        <v>1618</v>
      </c>
      <c r="E410" s="67">
        <v>150</v>
      </c>
    </row>
    <row r="411" spans="1:5" s="7" customFormat="1" ht="12.75" customHeight="1">
      <c r="A411" s="57"/>
      <c r="B411" s="62">
        <v>41547</v>
      </c>
      <c r="C411" s="57" t="s">
        <v>526</v>
      </c>
      <c r="D411" s="59" t="s">
        <v>1876</v>
      </c>
      <c r="E411" s="68">
        <v>20.3</v>
      </c>
    </row>
    <row r="412" spans="1:5" s="7" customFormat="1" ht="12.75" customHeight="1">
      <c r="A412" s="60"/>
      <c r="B412" s="61">
        <v>41547</v>
      </c>
      <c r="C412" s="60" t="s">
        <v>526</v>
      </c>
      <c r="D412" s="65" t="s">
        <v>1992</v>
      </c>
      <c r="E412" s="67">
        <v>30</v>
      </c>
    </row>
    <row r="413" spans="1:5" s="7" customFormat="1" ht="12.75" customHeight="1">
      <c r="A413" s="57"/>
      <c r="B413" s="62">
        <v>41540</v>
      </c>
      <c r="C413" s="57" t="s">
        <v>526</v>
      </c>
      <c r="D413" s="59" t="s">
        <v>1725</v>
      </c>
      <c r="E413" s="68">
        <v>48</v>
      </c>
    </row>
    <row r="414" spans="1:5" s="7" customFormat="1" ht="12.75" customHeight="1">
      <c r="A414" s="60"/>
      <c r="B414" s="61">
        <v>41537</v>
      </c>
      <c r="C414" s="60" t="s">
        <v>526</v>
      </c>
      <c r="D414" s="65" t="s">
        <v>1726</v>
      </c>
      <c r="E414" s="67">
        <v>80</v>
      </c>
    </row>
    <row r="415" spans="1:5" s="7" customFormat="1" ht="12.75" customHeight="1">
      <c r="A415" s="57"/>
      <c r="B415" s="62">
        <v>41537</v>
      </c>
      <c r="C415" s="57" t="s">
        <v>526</v>
      </c>
      <c r="D415" s="59" t="s">
        <v>444</v>
      </c>
      <c r="E415" s="68">
        <v>200</v>
      </c>
    </row>
    <row r="416" spans="1:5" s="7" customFormat="1" ht="12.75" customHeight="1">
      <c r="A416" s="60"/>
      <c r="B416" s="61">
        <v>41536</v>
      </c>
      <c r="C416" s="60" t="s">
        <v>526</v>
      </c>
      <c r="D416" s="65" t="s">
        <v>323</v>
      </c>
      <c r="E416" s="67">
        <v>70</v>
      </c>
    </row>
    <row r="417" spans="1:5" s="7" customFormat="1" ht="12.75" customHeight="1">
      <c r="A417" s="57"/>
      <c r="B417" s="62">
        <v>41536</v>
      </c>
      <c r="C417" s="57" t="s">
        <v>526</v>
      </c>
      <c r="D417" s="59" t="s">
        <v>1991</v>
      </c>
      <c r="E417" s="68">
        <v>25</v>
      </c>
    </row>
    <row r="418" spans="1:5" s="7" customFormat="1" ht="12.75" customHeight="1">
      <c r="A418" s="60"/>
      <c r="B418" s="61">
        <v>41536</v>
      </c>
      <c r="C418" s="60" t="s">
        <v>526</v>
      </c>
      <c r="D418" s="65" t="s">
        <v>1990</v>
      </c>
      <c r="E418" s="67">
        <v>100</v>
      </c>
    </row>
    <row r="419" spans="1:5" s="7" customFormat="1" ht="12.75" customHeight="1">
      <c r="A419" s="57"/>
      <c r="B419" s="62">
        <v>41530</v>
      </c>
      <c r="C419" s="57" t="s">
        <v>526</v>
      </c>
      <c r="D419" s="59" t="s">
        <v>1586</v>
      </c>
      <c r="E419" s="68">
        <v>60</v>
      </c>
    </row>
    <row r="420" spans="1:5" s="7" customFormat="1" ht="12.75" customHeight="1">
      <c r="A420" s="60"/>
      <c r="B420" s="61">
        <v>41527</v>
      </c>
      <c r="C420" s="60" t="s">
        <v>526</v>
      </c>
      <c r="D420" s="65" t="s">
        <v>1902</v>
      </c>
      <c r="E420" s="67">
        <v>40</v>
      </c>
    </row>
    <row r="421" spans="1:5" s="7" customFormat="1" ht="12.75" customHeight="1">
      <c r="A421" s="57"/>
      <c r="B421" s="62">
        <v>41527</v>
      </c>
      <c r="C421" s="57" t="s">
        <v>526</v>
      </c>
      <c r="D421" s="59" t="s">
        <v>1989</v>
      </c>
      <c r="E421" s="68">
        <v>23</v>
      </c>
    </row>
    <row r="422" spans="1:5" s="7" customFormat="1" ht="12.75" customHeight="1">
      <c r="A422" s="60"/>
      <c r="B422" s="61">
        <v>41526</v>
      </c>
      <c r="C422" s="60" t="s">
        <v>526</v>
      </c>
      <c r="D422" s="65" t="s">
        <v>1988</v>
      </c>
      <c r="E422" s="67">
        <v>27</v>
      </c>
    </row>
    <row r="423" spans="1:5" s="7" customFormat="1" ht="12.75" customHeight="1">
      <c r="A423" s="57"/>
      <c r="B423" s="62">
        <v>41523</v>
      </c>
      <c r="C423" s="57" t="s">
        <v>526</v>
      </c>
      <c r="D423" s="59" t="s">
        <v>1737</v>
      </c>
      <c r="E423" s="68">
        <v>10</v>
      </c>
    </row>
    <row r="424" spans="1:5" s="7" customFormat="1" ht="12.75" customHeight="1">
      <c r="A424" s="60"/>
      <c r="B424" s="61">
        <v>41519</v>
      </c>
      <c r="C424" s="60" t="s">
        <v>526</v>
      </c>
      <c r="D424" s="65" t="s">
        <v>1982</v>
      </c>
      <c r="E424" s="67">
        <v>44</v>
      </c>
    </row>
    <row r="425" spans="1:5" s="7" customFormat="1" ht="12.75" customHeight="1">
      <c r="A425" s="57"/>
      <c r="B425" s="62">
        <v>41519</v>
      </c>
      <c r="C425" s="57" t="s">
        <v>526</v>
      </c>
      <c r="D425" s="59" t="s">
        <v>1981</v>
      </c>
      <c r="E425" s="68">
        <v>49</v>
      </c>
    </row>
    <row r="426" spans="1:5" s="7" customFormat="1" ht="12.75" customHeight="1">
      <c r="A426" s="60"/>
      <c r="B426" s="61">
        <v>41519</v>
      </c>
      <c r="C426" s="60" t="s">
        <v>526</v>
      </c>
      <c r="D426" s="65" t="s">
        <v>1980</v>
      </c>
      <c r="E426" s="67">
        <v>48</v>
      </c>
    </row>
    <row r="427" spans="1:5" s="7" customFormat="1" ht="12.75" customHeight="1">
      <c r="A427" s="57"/>
      <c r="B427" s="62">
        <v>41516</v>
      </c>
      <c r="C427" s="57" t="s">
        <v>526</v>
      </c>
      <c r="D427" s="59" t="s">
        <v>1983</v>
      </c>
      <c r="E427" s="68">
        <v>30</v>
      </c>
    </row>
    <row r="428" spans="1:5" s="7" customFormat="1" ht="12.75" customHeight="1">
      <c r="A428" s="60"/>
      <c r="B428" s="61">
        <v>41515</v>
      </c>
      <c r="C428" s="60" t="s">
        <v>526</v>
      </c>
      <c r="D428" s="65" t="s">
        <v>1987</v>
      </c>
      <c r="E428" s="67">
        <v>75</v>
      </c>
    </row>
    <row r="429" spans="1:5" s="7" customFormat="1" ht="12.75" customHeight="1">
      <c r="A429" s="57"/>
      <c r="B429" s="62">
        <v>41514</v>
      </c>
      <c r="C429" s="57" t="s">
        <v>526</v>
      </c>
      <c r="D429" s="59" t="s">
        <v>1664</v>
      </c>
      <c r="E429" s="68">
        <v>18.1</v>
      </c>
    </row>
    <row r="430" spans="1:5" s="7" customFormat="1" ht="12.75" customHeight="1">
      <c r="A430" s="60"/>
      <c r="B430" s="61">
        <v>41508</v>
      </c>
      <c r="C430" s="60" t="s">
        <v>526</v>
      </c>
      <c r="D430" s="65" t="s">
        <v>1665</v>
      </c>
      <c r="E430" s="67">
        <v>28.45</v>
      </c>
    </row>
    <row r="431" spans="1:5" s="7" customFormat="1" ht="12.75" customHeight="1">
      <c r="A431" s="57"/>
      <c r="B431" s="62">
        <v>41508</v>
      </c>
      <c r="C431" s="57" t="s">
        <v>526</v>
      </c>
      <c r="D431" s="59" t="s">
        <v>1667</v>
      </c>
      <c r="E431" s="68">
        <v>46.55</v>
      </c>
    </row>
    <row r="432" spans="1:5" s="7" customFormat="1" ht="12.75" customHeight="1">
      <c r="A432" s="60"/>
      <c r="B432" s="61">
        <v>41508</v>
      </c>
      <c r="C432" s="60" t="s">
        <v>526</v>
      </c>
      <c r="D432" s="65" t="s">
        <v>1666</v>
      </c>
      <c r="E432" s="67">
        <v>33.62</v>
      </c>
    </row>
    <row r="433" spans="1:5" s="7" customFormat="1" ht="12.75" customHeight="1">
      <c r="A433" s="57"/>
      <c r="B433" s="62">
        <v>41508</v>
      </c>
      <c r="C433" s="57" t="s">
        <v>526</v>
      </c>
      <c r="D433" s="59" t="s">
        <v>1663</v>
      </c>
      <c r="E433" s="68">
        <v>23.28</v>
      </c>
    </row>
    <row r="434" spans="1:5" s="7" customFormat="1" ht="12.75" customHeight="1">
      <c r="A434" s="60"/>
      <c r="B434" s="61">
        <v>41505</v>
      </c>
      <c r="C434" s="60" t="s">
        <v>526</v>
      </c>
      <c r="D434" s="65" t="s">
        <v>1966</v>
      </c>
      <c r="E434" s="67">
        <v>450</v>
      </c>
    </row>
    <row r="435" spans="1:5" s="7" customFormat="1" ht="12.75" customHeight="1">
      <c r="A435" s="57"/>
      <c r="B435" s="62">
        <v>41505</v>
      </c>
      <c r="C435" s="57" t="s">
        <v>526</v>
      </c>
      <c r="D435" s="59" t="s">
        <v>1391</v>
      </c>
      <c r="E435" s="68">
        <v>200</v>
      </c>
    </row>
    <row r="436" spans="1:5" s="7" customFormat="1" ht="12.75" customHeight="1">
      <c r="A436" s="60"/>
      <c r="B436" s="61">
        <v>41495</v>
      </c>
      <c r="C436" s="60" t="s">
        <v>526</v>
      </c>
      <c r="D436" s="65" t="s">
        <v>1967</v>
      </c>
      <c r="E436" s="67">
        <v>150</v>
      </c>
    </row>
    <row r="437" spans="1:5" s="7" customFormat="1" ht="12.75" customHeight="1">
      <c r="A437" s="57"/>
      <c r="B437" s="62">
        <v>41488</v>
      </c>
      <c r="C437" s="57" t="s">
        <v>526</v>
      </c>
      <c r="D437" s="59" t="s">
        <v>1344</v>
      </c>
      <c r="E437" s="68">
        <v>25</v>
      </c>
    </row>
    <row r="438" spans="1:5" s="7" customFormat="1" ht="12.75" customHeight="1">
      <c r="A438" s="60"/>
      <c r="B438" s="61">
        <v>41484</v>
      </c>
      <c r="C438" s="60" t="s">
        <v>526</v>
      </c>
      <c r="D438" s="65" t="s">
        <v>1950</v>
      </c>
      <c r="E438" s="67">
        <v>20</v>
      </c>
    </row>
    <row r="439" spans="1:5" s="7" customFormat="1" ht="12.75" customHeight="1">
      <c r="A439" s="57"/>
      <c r="B439" s="62">
        <v>41484</v>
      </c>
      <c r="C439" s="57" t="s">
        <v>526</v>
      </c>
      <c r="D439" s="59" t="s">
        <v>1951</v>
      </c>
      <c r="E439" s="68">
        <v>100</v>
      </c>
    </row>
    <row r="440" spans="1:5" s="7" customFormat="1" ht="12.75" customHeight="1">
      <c r="A440" s="60"/>
      <c r="B440" s="61">
        <v>41477</v>
      </c>
      <c r="C440" s="60" t="s">
        <v>526</v>
      </c>
      <c r="D440" s="65" t="s">
        <v>1835</v>
      </c>
      <c r="E440" s="67">
        <v>800</v>
      </c>
    </row>
    <row r="441" spans="1:5" s="7" customFormat="1" ht="12.75" customHeight="1">
      <c r="A441" s="57"/>
      <c r="B441" s="62">
        <v>41477</v>
      </c>
      <c r="C441" s="57" t="s">
        <v>526</v>
      </c>
      <c r="D441" s="59" t="s">
        <v>1952</v>
      </c>
      <c r="E441" s="68">
        <v>90</v>
      </c>
    </row>
    <row r="442" spans="1:5" s="7" customFormat="1" ht="12.75" customHeight="1">
      <c r="A442" s="60"/>
      <c r="B442" s="61">
        <v>41477</v>
      </c>
      <c r="C442" s="60" t="s">
        <v>526</v>
      </c>
      <c r="D442" s="65" t="s">
        <v>1674</v>
      </c>
      <c r="E442" s="67">
        <v>150</v>
      </c>
    </row>
    <row r="443" spans="1:5" s="7" customFormat="1" ht="12.75" customHeight="1">
      <c r="A443" s="57"/>
      <c r="B443" s="62">
        <v>41472</v>
      </c>
      <c r="C443" s="57" t="s">
        <v>526</v>
      </c>
      <c r="D443" s="59" t="s">
        <v>543</v>
      </c>
      <c r="E443" s="68">
        <v>32</v>
      </c>
    </row>
    <row r="444" spans="1:5" s="7" customFormat="1" ht="12.75" customHeight="1">
      <c r="A444" s="60"/>
      <c r="B444" s="61">
        <v>41472</v>
      </c>
      <c r="C444" s="60" t="s">
        <v>526</v>
      </c>
      <c r="D444" s="65" t="s">
        <v>1953</v>
      </c>
      <c r="E444" s="67">
        <v>0</v>
      </c>
    </row>
    <row r="445" spans="1:5" s="7" customFormat="1" ht="12.75" customHeight="1">
      <c r="A445" s="57"/>
      <c r="B445" s="62">
        <v>41472</v>
      </c>
      <c r="C445" s="57" t="s">
        <v>526</v>
      </c>
      <c r="D445" s="59" t="s">
        <v>1953</v>
      </c>
      <c r="E445" s="68">
        <v>150</v>
      </c>
    </row>
    <row r="446" spans="1:5" s="7" customFormat="1" ht="12.75" customHeight="1">
      <c r="A446" s="60"/>
      <c r="B446" s="61">
        <v>41467</v>
      </c>
      <c r="C446" s="60" t="s">
        <v>526</v>
      </c>
      <c r="D446" s="65" t="s">
        <v>1673</v>
      </c>
      <c r="E446" s="67">
        <v>70</v>
      </c>
    </row>
    <row r="447" spans="1:5" s="7" customFormat="1" ht="12.75" customHeight="1">
      <c r="A447" s="57"/>
      <c r="B447" s="62">
        <v>41465</v>
      </c>
      <c r="C447" s="57" t="s">
        <v>526</v>
      </c>
      <c r="D447" s="59" t="s">
        <v>544</v>
      </c>
      <c r="E447" s="68">
        <v>16</v>
      </c>
    </row>
    <row r="448" spans="1:5" s="7" customFormat="1" ht="12.75" customHeight="1">
      <c r="A448" s="60"/>
      <c r="B448" s="61">
        <v>41465</v>
      </c>
      <c r="C448" s="60" t="s">
        <v>526</v>
      </c>
      <c r="D448" s="65" t="s">
        <v>542</v>
      </c>
      <c r="E448" s="67">
        <v>41</v>
      </c>
    </row>
    <row r="449" spans="1:5" s="7" customFormat="1" ht="12.75" customHeight="1">
      <c r="A449" s="57"/>
      <c r="B449" s="62">
        <v>41465</v>
      </c>
      <c r="C449" s="57" t="s">
        <v>526</v>
      </c>
      <c r="D449" s="59" t="s">
        <v>545</v>
      </c>
      <c r="E449" s="68">
        <v>25</v>
      </c>
    </row>
    <row r="450" spans="1:5" s="7" customFormat="1" ht="12.75" customHeight="1">
      <c r="A450" s="60"/>
      <c r="B450" s="61">
        <v>41465</v>
      </c>
      <c r="C450" s="60" t="s">
        <v>526</v>
      </c>
      <c r="D450" s="65" t="s">
        <v>546</v>
      </c>
      <c r="E450" s="67">
        <v>35</v>
      </c>
    </row>
    <row r="451" spans="1:5" s="7" customFormat="1" ht="12.75" customHeight="1">
      <c r="A451" s="57"/>
      <c r="B451" s="62">
        <v>41465</v>
      </c>
      <c r="C451" s="57" t="s">
        <v>526</v>
      </c>
      <c r="D451" s="59" t="s">
        <v>1954</v>
      </c>
      <c r="E451" s="68">
        <v>200</v>
      </c>
    </row>
    <row r="452" spans="1:5" s="7" customFormat="1" ht="12.75" customHeight="1">
      <c r="A452" s="60"/>
      <c r="B452" s="61">
        <v>41464</v>
      </c>
      <c r="C452" s="60" t="s">
        <v>526</v>
      </c>
      <c r="D452" s="65" t="s">
        <v>1955</v>
      </c>
      <c r="E452" s="67">
        <v>165</v>
      </c>
    </row>
    <row r="453" spans="1:5" s="7" customFormat="1" ht="12.75" customHeight="1">
      <c r="A453" s="57"/>
      <c r="B453" s="62">
        <v>41463</v>
      </c>
      <c r="C453" s="57" t="s">
        <v>526</v>
      </c>
      <c r="D453" s="59" t="s">
        <v>1648</v>
      </c>
      <c r="E453" s="68">
        <v>34.5</v>
      </c>
    </row>
    <row r="454" spans="1:5" s="7" customFormat="1" ht="12.75" customHeight="1">
      <c r="A454" s="60"/>
      <c r="B454" s="61">
        <v>41463</v>
      </c>
      <c r="C454" s="60" t="s">
        <v>526</v>
      </c>
      <c r="D454" s="65" t="s">
        <v>1647</v>
      </c>
      <c r="E454" s="67">
        <v>34.5</v>
      </c>
    </row>
    <row r="455" spans="1:5" s="7" customFormat="1" ht="12.75" customHeight="1">
      <c r="A455" s="57"/>
      <c r="B455" s="62">
        <v>41463</v>
      </c>
      <c r="C455" s="57" t="s">
        <v>526</v>
      </c>
      <c r="D455" s="59" t="s">
        <v>1646</v>
      </c>
      <c r="E455" s="68">
        <v>34.5</v>
      </c>
    </row>
    <row r="456" spans="1:5" s="7" customFormat="1" ht="12.75" customHeight="1">
      <c r="A456" s="60"/>
      <c r="B456" s="61">
        <v>41463</v>
      </c>
      <c r="C456" s="60" t="s">
        <v>526</v>
      </c>
      <c r="D456" s="65" t="s">
        <v>1645</v>
      </c>
      <c r="E456" s="67">
        <v>34.5</v>
      </c>
    </row>
    <row r="457" spans="1:5" s="7" customFormat="1" ht="12.75" customHeight="1">
      <c r="A457" s="57"/>
      <c r="B457" s="62">
        <v>41453</v>
      </c>
      <c r="C457" s="57" t="s">
        <v>526</v>
      </c>
      <c r="D457" s="59" t="s">
        <v>1675</v>
      </c>
      <c r="E457" s="68">
        <v>330</v>
      </c>
    </row>
    <row r="458" spans="1:5" s="7" customFormat="1" ht="12.75" customHeight="1">
      <c r="A458" s="60"/>
      <c r="B458" s="61">
        <v>41453</v>
      </c>
      <c r="C458" s="60" t="s">
        <v>526</v>
      </c>
      <c r="D458" s="65" t="s">
        <v>1319</v>
      </c>
      <c r="E458" s="67">
        <v>50</v>
      </c>
    </row>
    <row r="459" spans="1:5" s="7" customFormat="1" ht="12.75" customHeight="1">
      <c r="A459" s="57"/>
      <c r="B459" s="62">
        <v>41453</v>
      </c>
      <c r="C459" s="57" t="s">
        <v>526</v>
      </c>
      <c r="D459" s="59" t="s">
        <v>1609</v>
      </c>
      <c r="E459" s="68">
        <v>150</v>
      </c>
    </row>
    <row r="460" spans="1:5" s="7" customFormat="1" ht="12.75" customHeight="1">
      <c r="A460" s="60"/>
      <c r="B460" s="61">
        <v>41451</v>
      </c>
      <c r="C460" s="60" t="s">
        <v>526</v>
      </c>
      <c r="D460" s="65" t="s">
        <v>1941</v>
      </c>
      <c r="E460" s="67">
        <v>70</v>
      </c>
    </row>
    <row r="461" spans="1:5" s="7" customFormat="1" ht="12.75" customHeight="1">
      <c r="A461" s="57"/>
      <c r="B461" s="62">
        <v>41451</v>
      </c>
      <c r="C461" s="57" t="s">
        <v>526</v>
      </c>
      <c r="D461" s="59" t="s">
        <v>1942</v>
      </c>
      <c r="E461" s="68">
        <v>75</v>
      </c>
    </row>
    <row r="462" spans="1:5" s="7" customFormat="1" ht="12.75" customHeight="1">
      <c r="A462" s="60"/>
      <c r="B462" s="61">
        <v>41449</v>
      </c>
      <c r="C462" s="60" t="s">
        <v>526</v>
      </c>
      <c r="D462" s="65" t="s">
        <v>638</v>
      </c>
      <c r="E462" s="67">
        <v>180</v>
      </c>
    </row>
    <row r="463" spans="1:5" s="7" customFormat="1" ht="12.75" customHeight="1">
      <c r="A463" s="57"/>
      <c r="B463" s="62">
        <v>41446</v>
      </c>
      <c r="C463" s="57" t="s">
        <v>526</v>
      </c>
      <c r="D463" s="59" t="s">
        <v>311</v>
      </c>
      <c r="E463" s="68">
        <v>460</v>
      </c>
    </row>
    <row r="464" spans="1:5" s="7" customFormat="1" ht="12.75" customHeight="1">
      <c r="A464" s="60"/>
      <c r="B464" s="61">
        <v>41446</v>
      </c>
      <c r="C464" s="60" t="s">
        <v>526</v>
      </c>
      <c r="D464" s="65" t="s">
        <v>1943</v>
      </c>
      <c r="E464" s="67">
        <v>25</v>
      </c>
    </row>
    <row r="465" spans="1:5" s="7" customFormat="1" ht="12.75" customHeight="1">
      <c r="A465" s="57"/>
      <c r="B465" s="62">
        <v>41446</v>
      </c>
      <c r="C465" s="57" t="s">
        <v>526</v>
      </c>
      <c r="D465" s="59" t="s">
        <v>1944</v>
      </c>
      <c r="E465" s="68">
        <v>48.3</v>
      </c>
    </row>
    <row r="466" spans="1:5" s="7" customFormat="1" ht="12.75" customHeight="1">
      <c r="A466" s="60"/>
      <c r="B466" s="61">
        <v>41446</v>
      </c>
      <c r="C466" s="60" t="s">
        <v>526</v>
      </c>
      <c r="D466" s="65" t="s">
        <v>1945</v>
      </c>
      <c r="E466" s="67">
        <v>40.8</v>
      </c>
    </row>
    <row r="467" spans="1:5" s="7" customFormat="1" ht="12.75" customHeight="1">
      <c r="A467" s="57"/>
      <c r="B467" s="62">
        <v>41446</v>
      </c>
      <c r="C467" s="57" t="s">
        <v>526</v>
      </c>
      <c r="D467" s="59" t="s">
        <v>1946</v>
      </c>
      <c r="E467" s="68">
        <v>44.6</v>
      </c>
    </row>
    <row r="468" spans="1:5" s="7" customFormat="1" ht="12.75" customHeight="1">
      <c r="A468" s="60"/>
      <c r="B468" s="61">
        <v>41446</v>
      </c>
      <c r="C468" s="60" t="s">
        <v>526</v>
      </c>
      <c r="D468" s="65" t="s">
        <v>1947</v>
      </c>
      <c r="E468" s="67">
        <v>43.2</v>
      </c>
    </row>
    <row r="469" spans="1:5" s="7" customFormat="1" ht="12.75" customHeight="1">
      <c r="A469" s="57"/>
      <c r="B469" s="62">
        <v>41446</v>
      </c>
      <c r="C469" s="57" t="s">
        <v>526</v>
      </c>
      <c r="D469" s="59" t="s">
        <v>1948</v>
      </c>
      <c r="E469" s="68">
        <v>33.6</v>
      </c>
    </row>
    <row r="470" spans="1:5" s="7" customFormat="1" ht="12.75" customHeight="1">
      <c r="A470" s="60"/>
      <c r="B470" s="61">
        <v>41446</v>
      </c>
      <c r="C470" s="60" t="s">
        <v>526</v>
      </c>
      <c r="D470" s="65" t="s">
        <v>1949</v>
      </c>
      <c r="E470" s="67">
        <v>19.5</v>
      </c>
    </row>
    <row r="471" spans="1:5" s="7" customFormat="1" ht="12.75" customHeight="1">
      <c r="A471" s="57"/>
      <c r="B471" s="62">
        <v>41444</v>
      </c>
      <c r="C471" s="57" t="s">
        <v>526</v>
      </c>
      <c r="D471" s="59" t="s">
        <v>1917</v>
      </c>
      <c r="E471" s="68">
        <v>140</v>
      </c>
    </row>
    <row r="472" spans="1:5" s="7" customFormat="1" ht="12.75" customHeight="1">
      <c r="A472" s="60"/>
      <c r="B472" s="61">
        <v>41442</v>
      </c>
      <c r="C472" s="60" t="s">
        <v>526</v>
      </c>
      <c r="D472" s="65" t="s">
        <v>1918</v>
      </c>
      <c r="E472" s="67">
        <v>50</v>
      </c>
    </row>
    <row r="473" spans="1:5" s="7" customFormat="1" ht="12.75" customHeight="1">
      <c r="A473" s="57"/>
      <c r="B473" s="62">
        <v>41437</v>
      </c>
      <c r="C473" s="57" t="s">
        <v>526</v>
      </c>
      <c r="D473" s="59" t="s">
        <v>1818</v>
      </c>
      <c r="E473" s="68">
        <v>200</v>
      </c>
    </row>
    <row r="474" spans="1:5" s="7" customFormat="1" ht="12.75" customHeight="1">
      <c r="A474" s="60"/>
      <c r="B474" s="61">
        <v>41437</v>
      </c>
      <c r="C474" s="60" t="s">
        <v>526</v>
      </c>
      <c r="D474" s="65" t="s">
        <v>1919</v>
      </c>
      <c r="E474" s="67">
        <v>25</v>
      </c>
    </row>
    <row r="475" spans="1:5" s="7" customFormat="1" ht="12.75" customHeight="1">
      <c r="A475" s="57"/>
      <c r="B475" s="62">
        <v>41437</v>
      </c>
      <c r="C475" s="57" t="s">
        <v>526</v>
      </c>
      <c r="D475" s="59" t="s">
        <v>1920</v>
      </c>
      <c r="E475" s="68">
        <v>25</v>
      </c>
    </row>
    <row r="476" spans="1:5" s="7" customFormat="1" ht="12.75" customHeight="1">
      <c r="A476" s="60"/>
      <c r="B476" s="61">
        <v>41437</v>
      </c>
      <c r="C476" s="60" t="s">
        <v>526</v>
      </c>
      <c r="D476" s="65" t="s">
        <v>1921</v>
      </c>
      <c r="E476" s="67">
        <v>21</v>
      </c>
    </row>
    <row r="477" spans="1:5" s="7" customFormat="1" ht="12.75" customHeight="1">
      <c r="A477" s="57"/>
      <c r="B477" s="62">
        <v>41437</v>
      </c>
      <c r="C477" s="57" t="s">
        <v>526</v>
      </c>
      <c r="D477" s="59" t="s">
        <v>1922</v>
      </c>
      <c r="E477" s="68">
        <v>29</v>
      </c>
    </row>
    <row r="478" spans="1:5" s="7" customFormat="1" ht="12.75" customHeight="1">
      <c r="A478" s="60"/>
      <c r="B478" s="61">
        <v>41432</v>
      </c>
      <c r="C478" s="60" t="s">
        <v>526</v>
      </c>
      <c r="D478" s="65" t="s">
        <v>1923</v>
      </c>
      <c r="E478" s="67">
        <v>26</v>
      </c>
    </row>
    <row r="479" spans="1:5" s="7" customFormat="1" ht="12.75" customHeight="1">
      <c r="A479" s="57"/>
      <c r="B479" s="62">
        <v>41430</v>
      </c>
      <c r="C479" s="57" t="s">
        <v>526</v>
      </c>
      <c r="D479" s="59" t="s">
        <v>1408</v>
      </c>
      <c r="E479" s="68">
        <v>60</v>
      </c>
    </row>
    <row r="480" spans="1:5" s="7" customFormat="1" ht="12.75" customHeight="1">
      <c r="A480" s="60"/>
      <c r="B480" s="61">
        <v>41429</v>
      </c>
      <c r="C480" s="60" t="s">
        <v>526</v>
      </c>
      <c r="D480" s="65" t="s">
        <v>1780</v>
      </c>
      <c r="E480" s="67">
        <v>30</v>
      </c>
    </row>
    <row r="481" spans="1:5" s="7" customFormat="1" ht="12.75" customHeight="1">
      <c r="A481" s="57"/>
      <c r="B481" s="62">
        <v>41423</v>
      </c>
      <c r="C481" s="57" t="s">
        <v>526</v>
      </c>
      <c r="D481" s="59" t="s">
        <v>1924</v>
      </c>
      <c r="E481" s="68">
        <v>60</v>
      </c>
    </row>
    <row r="482" spans="1:5" s="7" customFormat="1" ht="12.75" customHeight="1">
      <c r="A482" s="60"/>
      <c r="B482" s="61">
        <v>41416</v>
      </c>
      <c r="C482" s="60" t="s">
        <v>526</v>
      </c>
      <c r="D482" s="65" t="s">
        <v>166</v>
      </c>
      <c r="E482" s="67">
        <v>15</v>
      </c>
    </row>
    <row r="483" spans="1:5" s="7" customFormat="1" ht="12.75" customHeight="1">
      <c r="A483" s="57"/>
      <c r="B483" s="62">
        <v>41409</v>
      </c>
      <c r="C483" s="57" t="s">
        <v>526</v>
      </c>
      <c r="D483" s="59" t="s">
        <v>1288</v>
      </c>
      <c r="E483" s="68">
        <v>500</v>
      </c>
    </row>
    <row r="484" spans="1:5" s="7" customFormat="1" ht="12.75" customHeight="1">
      <c r="A484" s="60"/>
      <c r="B484" s="61">
        <v>41404</v>
      </c>
      <c r="C484" s="60" t="s">
        <v>526</v>
      </c>
      <c r="D484" s="65" t="s">
        <v>1595</v>
      </c>
      <c r="E484" s="67">
        <v>400</v>
      </c>
    </row>
    <row r="485" spans="1:5" s="7" customFormat="1" ht="12.75" customHeight="1">
      <c r="A485" s="57"/>
      <c r="B485" s="62">
        <v>41403</v>
      </c>
      <c r="C485" s="57" t="s">
        <v>526</v>
      </c>
      <c r="D485" s="59" t="s">
        <v>1902</v>
      </c>
      <c r="E485" s="68">
        <v>60</v>
      </c>
    </row>
    <row r="486" spans="1:5" s="7" customFormat="1" ht="12.75" customHeight="1">
      <c r="A486" s="60"/>
      <c r="B486" s="61">
        <v>41403</v>
      </c>
      <c r="C486" s="60" t="s">
        <v>526</v>
      </c>
      <c r="D486" s="65" t="s">
        <v>1619</v>
      </c>
      <c r="E486" s="67">
        <v>275</v>
      </c>
    </row>
    <row r="487" spans="1:5" s="7" customFormat="1" ht="12.75" customHeight="1">
      <c r="A487" s="57"/>
      <c r="B487" s="62">
        <v>41400</v>
      </c>
      <c r="C487" s="57" t="s">
        <v>526</v>
      </c>
      <c r="D487" s="59" t="s">
        <v>1744</v>
      </c>
      <c r="E487" s="68">
        <v>680</v>
      </c>
    </row>
    <row r="488" spans="1:5" s="7" customFormat="1" ht="12.75" customHeight="1">
      <c r="A488" s="60"/>
      <c r="B488" s="61">
        <v>41397</v>
      </c>
      <c r="C488" s="60" t="s">
        <v>526</v>
      </c>
      <c r="D488" s="65" t="s">
        <v>1903</v>
      </c>
      <c r="E488" s="67">
        <v>30</v>
      </c>
    </row>
    <row r="489" spans="1:5" s="7" customFormat="1" ht="12.75" customHeight="1">
      <c r="A489" s="57"/>
      <c r="B489" s="62">
        <v>41390</v>
      </c>
      <c r="C489" s="57" t="s">
        <v>526</v>
      </c>
      <c r="D489" s="59" t="s">
        <v>1877</v>
      </c>
      <c r="E489" s="68">
        <v>350</v>
      </c>
    </row>
    <row r="490" spans="1:5" s="7" customFormat="1" ht="12.75" customHeight="1">
      <c r="A490" s="60"/>
      <c r="B490" s="61">
        <v>41390</v>
      </c>
      <c r="C490" s="60" t="s">
        <v>526</v>
      </c>
      <c r="D490" s="65" t="s">
        <v>1878</v>
      </c>
      <c r="E490" s="67">
        <v>130</v>
      </c>
    </row>
    <row r="491" spans="1:5" s="7" customFormat="1" ht="12.75" customHeight="1">
      <c r="A491" s="57"/>
      <c r="B491" s="62">
        <v>41390</v>
      </c>
      <c r="C491" s="57" t="s">
        <v>526</v>
      </c>
      <c r="D491" s="59" t="s">
        <v>1746</v>
      </c>
      <c r="E491" s="68">
        <v>63</v>
      </c>
    </row>
    <row r="492" spans="1:5" s="7" customFormat="1" ht="12.75" customHeight="1">
      <c r="A492" s="60"/>
      <c r="B492" s="61">
        <v>41389</v>
      </c>
      <c r="C492" s="60" t="s">
        <v>526</v>
      </c>
      <c r="D492" s="65" t="s">
        <v>1737</v>
      </c>
      <c r="E492" s="67">
        <v>10</v>
      </c>
    </row>
    <row r="493" spans="1:5" s="7" customFormat="1" ht="12.75" customHeight="1">
      <c r="A493" s="57"/>
      <c r="B493" s="62">
        <v>41388</v>
      </c>
      <c r="C493" s="57" t="s">
        <v>526</v>
      </c>
      <c r="D493" s="59" t="s">
        <v>1879</v>
      </c>
      <c r="E493" s="68">
        <v>250</v>
      </c>
    </row>
    <row r="494" spans="1:5" s="7" customFormat="1" ht="12.75" customHeight="1">
      <c r="A494" s="60"/>
      <c r="B494" s="61">
        <v>41380</v>
      </c>
      <c r="C494" s="60" t="s">
        <v>526</v>
      </c>
      <c r="D494" s="65" t="s">
        <v>622</v>
      </c>
      <c r="E494" s="67">
        <v>100</v>
      </c>
    </row>
    <row r="495" spans="1:5" s="7" customFormat="1" ht="12.75" customHeight="1">
      <c r="A495" s="57"/>
      <c r="B495" s="62">
        <v>41380</v>
      </c>
      <c r="C495" s="57" t="s">
        <v>526</v>
      </c>
      <c r="D495" s="59" t="s">
        <v>1880</v>
      </c>
      <c r="E495" s="68">
        <v>146</v>
      </c>
    </row>
    <row r="496" spans="1:5" s="7" customFormat="1" ht="12.75" customHeight="1">
      <c r="A496" s="60"/>
      <c r="B496" s="61">
        <v>41375</v>
      </c>
      <c r="C496" s="60" t="s">
        <v>526</v>
      </c>
      <c r="D496" s="65" t="s">
        <v>1881</v>
      </c>
      <c r="E496" s="67">
        <v>50</v>
      </c>
    </row>
    <row r="497" spans="1:5" s="7" customFormat="1" ht="12.75" customHeight="1">
      <c r="A497" s="57"/>
      <c r="B497" s="62">
        <v>41372</v>
      </c>
      <c r="C497" s="57" t="s">
        <v>526</v>
      </c>
      <c r="D497" s="59" t="s">
        <v>1268</v>
      </c>
      <c r="E497" s="68">
        <v>100</v>
      </c>
    </row>
    <row r="498" spans="1:5" s="7" customFormat="1" ht="12.75" customHeight="1">
      <c r="A498" s="60"/>
      <c r="B498" s="61">
        <v>41372</v>
      </c>
      <c r="C498" s="60" t="s">
        <v>526</v>
      </c>
      <c r="D498" s="65" t="s">
        <v>1577</v>
      </c>
      <c r="E498" s="67">
        <v>189.26</v>
      </c>
    </row>
    <row r="499" spans="1:5" s="7" customFormat="1" ht="12.75" customHeight="1">
      <c r="A499" s="57"/>
      <c r="B499" s="62">
        <v>41369</v>
      </c>
      <c r="C499" s="57" t="s">
        <v>526</v>
      </c>
      <c r="D499" s="59" t="s">
        <v>1882</v>
      </c>
      <c r="E499" s="68">
        <v>86</v>
      </c>
    </row>
    <row r="500" spans="1:5" s="7" customFormat="1" ht="12.75" customHeight="1">
      <c r="A500" s="60"/>
      <c r="B500" s="61">
        <v>41365</v>
      </c>
      <c r="C500" s="60" t="s">
        <v>526</v>
      </c>
      <c r="D500" s="65" t="s">
        <v>1883</v>
      </c>
      <c r="E500" s="67">
        <v>90</v>
      </c>
    </row>
    <row r="501" spans="1:5" s="7" customFormat="1" ht="12.75" customHeight="1">
      <c r="A501" s="57"/>
      <c r="B501" s="62">
        <v>41361</v>
      </c>
      <c r="C501" s="57" t="s">
        <v>526</v>
      </c>
      <c r="D501" s="59" t="s">
        <v>1884</v>
      </c>
      <c r="E501" s="68">
        <v>20</v>
      </c>
    </row>
    <row r="502" spans="1:5" s="7" customFormat="1" ht="12.75" customHeight="1">
      <c r="A502" s="60"/>
      <c r="B502" s="61">
        <v>41361</v>
      </c>
      <c r="C502" s="60" t="s">
        <v>526</v>
      </c>
      <c r="D502" s="65" t="s">
        <v>1726</v>
      </c>
      <c r="E502" s="67">
        <v>80</v>
      </c>
    </row>
    <row r="503" spans="1:5" s="7" customFormat="1" ht="12.75" customHeight="1">
      <c r="A503" s="57"/>
      <c r="B503" s="62">
        <v>41359</v>
      </c>
      <c r="C503" s="57" t="s">
        <v>526</v>
      </c>
      <c r="D503" s="59" t="s">
        <v>290</v>
      </c>
      <c r="E503" s="68">
        <v>498</v>
      </c>
    </row>
    <row r="504" spans="1:5" s="7" customFormat="1" ht="12.75" customHeight="1">
      <c r="A504" s="60"/>
      <c r="B504" s="61">
        <v>41358</v>
      </c>
      <c r="C504" s="60" t="s">
        <v>526</v>
      </c>
      <c r="D504" s="65" t="s">
        <v>1876</v>
      </c>
      <c r="E504" s="67">
        <v>20.3</v>
      </c>
    </row>
    <row r="505" spans="1:5" s="7" customFormat="1" ht="12.75" customHeight="1">
      <c r="A505" s="57"/>
      <c r="B505" s="62">
        <v>41358</v>
      </c>
      <c r="C505" s="57" t="s">
        <v>526</v>
      </c>
      <c r="D505" s="59" t="s">
        <v>607</v>
      </c>
      <c r="E505" s="68">
        <v>160</v>
      </c>
    </row>
    <row r="506" spans="1:5" s="7" customFormat="1" ht="12.75" customHeight="1">
      <c r="A506" s="60"/>
      <c r="B506" s="61">
        <v>41355</v>
      </c>
      <c r="C506" s="60" t="s">
        <v>526</v>
      </c>
      <c r="D506" s="65" t="s">
        <v>1901</v>
      </c>
      <c r="E506" s="67">
        <v>550</v>
      </c>
    </row>
    <row r="507" spans="1:5" s="7" customFormat="1" ht="12.75" customHeight="1">
      <c r="A507" s="57"/>
      <c r="B507" s="62">
        <v>41353</v>
      </c>
      <c r="C507" s="57" t="s">
        <v>526</v>
      </c>
      <c r="D507" s="59" t="s">
        <v>50</v>
      </c>
      <c r="E507" s="68">
        <v>260</v>
      </c>
    </row>
    <row r="508" spans="1:5" s="7" customFormat="1" ht="12.75" customHeight="1">
      <c r="A508" s="60"/>
      <c r="B508" s="61">
        <v>41351</v>
      </c>
      <c r="C508" s="60" t="s">
        <v>526</v>
      </c>
      <c r="D508" s="65" t="s">
        <v>1586</v>
      </c>
      <c r="E508" s="67">
        <v>50</v>
      </c>
    </row>
    <row r="509" spans="1:5" s="7" customFormat="1" ht="12.75" customHeight="1">
      <c r="A509" s="57"/>
      <c r="B509" s="62">
        <v>41341</v>
      </c>
      <c r="C509" s="57" t="s">
        <v>526</v>
      </c>
      <c r="D509" s="59" t="s">
        <v>1841</v>
      </c>
      <c r="E509" s="68">
        <v>30</v>
      </c>
    </row>
    <row r="510" spans="1:5" s="7" customFormat="1" ht="12.75" customHeight="1">
      <c r="A510" s="60"/>
      <c r="B510" s="61">
        <v>41341</v>
      </c>
      <c r="C510" s="60" t="s">
        <v>526</v>
      </c>
      <c r="D510" s="65" t="s">
        <v>1842</v>
      </c>
      <c r="E510" s="67">
        <v>100</v>
      </c>
    </row>
    <row r="511" spans="1:5" s="7" customFormat="1" ht="12.75" customHeight="1">
      <c r="A511" s="57"/>
      <c r="B511" s="62">
        <v>41334</v>
      </c>
      <c r="C511" s="57" t="s">
        <v>526</v>
      </c>
      <c r="D511" s="59" t="s">
        <v>1843</v>
      </c>
      <c r="E511" s="68">
        <v>200</v>
      </c>
    </row>
    <row r="512" spans="1:5" s="7" customFormat="1" ht="12.75" customHeight="1">
      <c r="A512" s="60"/>
      <c r="B512" s="61">
        <v>41334</v>
      </c>
      <c r="C512" s="60" t="s">
        <v>526</v>
      </c>
      <c r="D512" s="65" t="s">
        <v>1844</v>
      </c>
      <c r="E512" s="67">
        <v>400</v>
      </c>
    </row>
    <row r="513" spans="1:5" s="7" customFormat="1" ht="12.75" customHeight="1">
      <c r="A513" s="57"/>
      <c r="B513" s="62">
        <v>41332</v>
      </c>
      <c r="C513" s="57" t="s">
        <v>526</v>
      </c>
      <c r="D513" s="59" t="s">
        <v>1845</v>
      </c>
      <c r="E513" s="68">
        <v>17</v>
      </c>
    </row>
    <row r="514" spans="1:5" s="7" customFormat="1" ht="12.75" customHeight="1">
      <c r="A514" s="60"/>
      <c r="B514" s="61">
        <v>41332</v>
      </c>
      <c r="C514" s="60" t="s">
        <v>526</v>
      </c>
      <c r="D514" s="65" t="s">
        <v>1846</v>
      </c>
      <c r="E514" s="67">
        <v>13</v>
      </c>
    </row>
    <row r="515" spans="1:5" s="7" customFormat="1" ht="12.75" customHeight="1">
      <c r="A515" s="57"/>
      <c r="B515" s="62">
        <v>41330</v>
      </c>
      <c r="C515" s="57" t="s">
        <v>526</v>
      </c>
      <c r="D515" s="59" t="s">
        <v>1665</v>
      </c>
      <c r="E515" s="68">
        <v>28.45</v>
      </c>
    </row>
    <row r="516" spans="1:5" s="7" customFormat="1" ht="12.75" customHeight="1">
      <c r="A516" s="60"/>
      <c r="B516" s="61">
        <v>41330</v>
      </c>
      <c r="C516" s="60" t="s">
        <v>526</v>
      </c>
      <c r="D516" s="65" t="s">
        <v>1667</v>
      </c>
      <c r="E516" s="67">
        <v>46.55</v>
      </c>
    </row>
    <row r="517" spans="1:5" s="7" customFormat="1" ht="12.75" customHeight="1">
      <c r="A517" s="57"/>
      <c r="B517" s="62">
        <v>41330</v>
      </c>
      <c r="C517" s="57" t="s">
        <v>526</v>
      </c>
      <c r="D517" s="59" t="s">
        <v>1666</v>
      </c>
      <c r="E517" s="68">
        <v>33.62</v>
      </c>
    </row>
    <row r="518" spans="1:5" s="7" customFormat="1" ht="12.75" customHeight="1">
      <c r="A518" s="60"/>
      <c r="B518" s="61">
        <v>41330</v>
      </c>
      <c r="C518" s="60" t="s">
        <v>526</v>
      </c>
      <c r="D518" s="65" t="s">
        <v>1663</v>
      </c>
      <c r="E518" s="67">
        <v>23.28</v>
      </c>
    </row>
    <row r="519" spans="1:5" s="7" customFormat="1" ht="12.75" customHeight="1">
      <c r="A519" s="57"/>
      <c r="B519" s="62">
        <v>41330</v>
      </c>
      <c r="C519" s="57" t="s">
        <v>526</v>
      </c>
      <c r="D519" s="59" t="s">
        <v>1664</v>
      </c>
      <c r="E519" s="68">
        <v>18.1</v>
      </c>
    </row>
    <row r="520" spans="1:5" s="7" customFormat="1" ht="12.75" customHeight="1">
      <c r="A520" s="60"/>
      <c r="B520" s="61">
        <v>41302</v>
      </c>
      <c r="C520" s="60" t="s">
        <v>526</v>
      </c>
      <c r="D520" s="65" t="s">
        <v>1824</v>
      </c>
      <c r="E520" s="67">
        <v>250</v>
      </c>
    </row>
    <row r="521" spans="1:5" s="7" customFormat="1" ht="12.75" customHeight="1">
      <c r="A521" s="57"/>
      <c r="B521" s="62">
        <v>41299</v>
      </c>
      <c r="C521" s="57" t="s">
        <v>526</v>
      </c>
      <c r="D521" s="59" t="s">
        <v>1823</v>
      </c>
      <c r="E521" s="68">
        <v>110</v>
      </c>
    </row>
    <row r="522" spans="1:5" s="7" customFormat="1" ht="12.75" customHeight="1">
      <c r="A522" s="60"/>
      <c r="B522" s="61">
        <v>41297</v>
      </c>
      <c r="C522" s="60" t="s">
        <v>526</v>
      </c>
      <c r="D522" s="65" t="s">
        <v>1674</v>
      </c>
      <c r="E522" s="67">
        <v>150</v>
      </c>
    </row>
    <row r="523" spans="1:5" s="7" customFormat="1" ht="12.75" customHeight="1">
      <c r="A523" s="57"/>
      <c r="B523" s="62">
        <v>41290</v>
      </c>
      <c r="C523" s="57" t="s">
        <v>526</v>
      </c>
      <c r="D523" s="59" t="s">
        <v>1673</v>
      </c>
      <c r="E523" s="68">
        <v>70</v>
      </c>
    </row>
    <row r="524" spans="1:5" s="7" customFormat="1" ht="12.75" customHeight="1">
      <c r="A524" s="60"/>
      <c r="B524" s="61">
        <v>41283</v>
      </c>
      <c r="C524" s="60" t="s">
        <v>526</v>
      </c>
      <c r="D524" s="65" t="s">
        <v>1645</v>
      </c>
      <c r="E524" s="67">
        <v>57.5</v>
      </c>
    </row>
    <row r="525" spans="1:5" s="7" customFormat="1" ht="12.75" customHeight="1">
      <c r="A525" s="57"/>
      <c r="B525" s="62">
        <v>41283</v>
      </c>
      <c r="C525" s="57" t="s">
        <v>526</v>
      </c>
      <c r="D525" s="59" t="s">
        <v>1646</v>
      </c>
      <c r="E525" s="68">
        <v>57.5</v>
      </c>
    </row>
    <row r="526" spans="1:5" s="7" customFormat="1" ht="12.75" customHeight="1">
      <c r="A526" s="60"/>
      <c r="B526" s="61">
        <v>41283</v>
      </c>
      <c r="C526" s="60" t="s">
        <v>526</v>
      </c>
      <c r="D526" s="65" t="s">
        <v>1647</v>
      </c>
      <c r="E526" s="67">
        <v>57.5</v>
      </c>
    </row>
    <row r="527" spans="1:5" s="7" customFormat="1" ht="12.75" customHeight="1">
      <c r="A527" s="57"/>
      <c r="B527" s="62">
        <v>41283</v>
      </c>
      <c r="C527" s="57" t="s">
        <v>526</v>
      </c>
      <c r="D527" s="59" t="s">
        <v>1648</v>
      </c>
      <c r="E527" s="68">
        <v>57.5</v>
      </c>
    </row>
    <row r="528" spans="1:5" s="7" customFormat="1" ht="12.75" customHeight="1">
      <c r="A528" s="46"/>
      <c r="B528" s="46"/>
      <c r="C528" s="46"/>
      <c r="D528" s="46" t="s">
        <v>1798</v>
      </c>
      <c r="E528" s="47">
        <f>SUM(E353:E527)</f>
        <v>21057.419999999995</v>
      </c>
    </row>
    <row r="529" spans="1:5" s="140" customFormat="1" ht="12.75" customHeight="1">
      <c r="A529" s="144"/>
      <c r="B529" s="141"/>
      <c r="C529" s="142"/>
      <c r="D529" s="142"/>
      <c r="E529" s="143"/>
    </row>
    <row r="530" spans="1:5" s="140" customFormat="1" ht="12.75" customHeight="1">
      <c r="A530" s="144"/>
      <c r="B530" s="141"/>
      <c r="C530" s="142"/>
      <c r="D530" s="142"/>
      <c r="E530" s="143"/>
    </row>
    <row r="531" spans="1:5" s="75" customFormat="1" ht="19.5" customHeight="1">
      <c r="A531" s="220" t="s">
        <v>1488</v>
      </c>
      <c r="B531" s="221"/>
      <c r="C531" s="221"/>
      <c r="D531" s="221"/>
      <c r="E531" s="221"/>
    </row>
    <row r="532" spans="1:5" s="75" customFormat="1" ht="12.75" customHeight="1">
      <c r="A532" s="50" t="s">
        <v>403</v>
      </c>
      <c r="B532" s="50" t="s">
        <v>404</v>
      </c>
      <c r="C532" s="44" t="s">
        <v>4</v>
      </c>
      <c r="D532" s="50" t="s">
        <v>5</v>
      </c>
      <c r="E532" s="45" t="s">
        <v>3209</v>
      </c>
    </row>
    <row r="533" spans="1:5" s="7" customFormat="1" ht="12.75" customHeight="1">
      <c r="A533" s="63"/>
      <c r="B533" s="86">
        <v>41270</v>
      </c>
      <c r="C533" s="63" t="s">
        <v>526</v>
      </c>
      <c r="D533" s="64" t="s">
        <v>1457</v>
      </c>
      <c r="E533" s="66">
        <v>83.5</v>
      </c>
    </row>
    <row r="534" spans="1:5" s="7" customFormat="1" ht="12.75" customHeight="1">
      <c r="A534" s="60"/>
      <c r="B534" s="61">
        <v>41264</v>
      </c>
      <c r="C534" s="60" t="s">
        <v>526</v>
      </c>
      <c r="D534" s="65" t="s">
        <v>1460</v>
      </c>
      <c r="E534" s="67">
        <v>600</v>
      </c>
    </row>
    <row r="535" spans="1:5" s="7" customFormat="1" ht="12.75" customHeight="1">
      <c r="A535" s="57"/>
      <c r="B535" s="62">
        <v>41264</v>
      </c>
      <c r="C535" s="57" t="s">
        <v>526</v>
      </c>
      <c r="D535" s="59" t="s">
        <v>1778</v>
      </c>
      <c r="E535" s="68">
        <v>75</v>
      </c>
    </row>
    <row r="536" spans="1:5" s="7" customFormat="1" ht="12.75" customHeight="1">
      <c r="A536" s="60"/>
      <c r="B536" s="61">
        <v>41263</v>
      </c>
      <c r="C536" s="60" t="s">
        <v>526</v>
      </c>
      <c r="D536" s="65" t="s">
        <v>46</v>
      </c>
      <c r="E536" s="67">
        <v>80</v>
      </c>
    </row>
    <row r="537" spans="1:5" s="7" customFormat="1" ht="12.75" customHeight="1">
      <c r="A537" s="57"/>
      <c r="B537" s="62">
        <v>41260</v>
      </c>
      <c r="C537" s="57" t="s">
        <v>526</v>
      </c>
      <c r="D537" s="59" t="s">
        <v>1779</v>
      </c>
      <c r="E537" s="68">
        <v>140</v>
      </c>
    </row>
    <row r="538" spans="1:5" s="7" customFormat="1" ht="12.75" customHeight="1">
      <c r="A538" s="60"/>
      <c r="B538" s="61">
        <v>41255</v>
      </c>
      <c r="C538" s="60" t="s">
        <v>526</v>
      </c>
      <c r="D538" s="65" t="s">
        <v>1780</v>
      </c>
      <c r="E538" s="67">
        <v>30</v>
      </c>
    </row>
    <row r="539" spans="1:5" s="7" customFormat="1" ht="12.75" customHeight="1">
      <c r="A539" s="57"/>
      <c r="B539" s="62">
        <v>41254</v>
      </c>
      <c r="C539" s="57" t="s">
        <v>526</v>
      </c>
      <c r="D539" s="59" t="s">
        <v>1653</v>
      </c>
      <c r="E539" s="68">
        <v>150</v>
      </c>
    </row>
    <row r="540" spans="1:5" s="7" customFormat="1" ht="12.75" customHeight="1">
      <c r="A540" s="60"/>
      <c r="B540" s="61">
        <v>41243</v>
      </c>
      <c r="C540" s="60" t="s">
        <v>526</v>
      </c>
      <c r="D540" s="65" t="s">
        <v>1781</v>
      </c>
      <c r="E540" s="67">
        <v>300</v>
      </c>
    </row>
    <row r="541" spans="1:5" s="7" customFormat="1" ht="12.75" customHeight="1">
      <c r="A541" s="57"/>
      <c r="B541" s="62">
        <v>41242</v>
      </c>
      <c r="C541" s="57" t="s">
        <v>526</v>
      </c>
      <c r="D541" s="59" t="s">
        <v>1782</v>
      </c>
      <c r="E541" s="68">
        <v>250</v>
      </c>
    </row>
    <row r="542" spans="1:5" s="7" customFormat="1" ht="12.75" customHeight="1">
      <c r="A542" s="60"/>
      <c r="B542" s="61">
        <v>41241</v>
      </c>
      <c r="C542" s="60" t="s">
        <v>526</v>
      </c>
      <c r="D542" s="65" t="s">
        <v>1410</v>
      </c>
      <c r="E542" s="67">
        <v>20</v>
      </c>
    </row>
    <row r="543" spans="1:5" s="7" customFormat="1" ht="12.75" customHeight="1">
      <c r="A543" s="57"/>
      <c r="B543" s="62">
        <v>41240</v>
      </c>
      <c r="C543" s="57" t="s">
        <v>526</v>
      </c>
      <c r="D543" s="59" t="s">
        <v>1783</v>
      </c>
      <c r="E543" s="68">
        <v>36</v>
      </c>
    </row>
    <row r="544" spans="1:5" s="7" customFormat="1" ht="12.75" customHeight="1">
      <c r="A544" s="60"/>
      <c r="B544" s="61">
        <v>41236</v>
      </c>
      <c r="C544" s="60" t="s">
        <v>526</v>
      </c>
      <c r="D544" s="65" t="s">
        <v>1265</v>
      </c>
      <c r="E544" s="67">
        <v>135</v>
      </c>
    </row>
    <row r="545" spans="1:5" s="7" customFormat="1" ht="12.75" customHeight="1">
      <c r="A545" s="57"/>
      <c r="B545" s="62">
        <v>41235</v>
      </c>
      <c r="C545" s="57" t="s">
        <v>526</v>
      </c>
      <c r="D545" s="59" t="s">
        <v>1776</v>
      </c>
      <c r="E545" s="68">
        <v>130</v>
      </c>
    </row>
    <row r="546" spans="1:5" s="7" customFormat="1" ht="12.75" customHeight="1">
      <c r="A546" s="60"/>
      <c r="B546" s="61">
        <v>41227</v>
      </c>
      <c r="C546" s="60" t="s">
        <v>526</v>
      </c>
      <c r="D546" s="65" t="s">
        <v>1777</v>
      </c>
      <c r="E546" s="67">
        <v>50</v>
      </c>
    </row>
    <row r="547" spans="1:5" s="7" customFormat="1" ht="12.75" customHeight="1">
      <c r="A547" s="57"/>
      <c r="B547" s="62">
        <v>41225</v>
      </c>
      <c r="C547" s="57" t="s">
        <v>526</v>
      </c>
      <c r="D547" s="59" t="s">
        <v>1596</v>
      </c>
      <c r="E547" s="68">
        <v>15</v>
      </c>
    </row>
    <row r="548" spans="1:5" s="7" customFormat="1" ht="12.75" customHeight="1">
      <c r="A548" s="60"/>
      <c r="B548" s="61">
        <v>41220</v>
      </c>
      <c r="C548" s="60" t="s">
        <v>526</v>
      </c>
      <c r="D548" s="65" t="s">
        <v>1744</v>
      </c>
      <c r="E548" s="67">
        <v>680</v>
      </c>
    </row>
    <row r="549" spans="1:5" s="7" customFormat="1" ht="12.75" customHeight="1">
      <c r="A549" s="57"/>
      <c r="B549" s="62">
        <v>41213</v>
      </c>
      <c r="C549" s="57" t="s">
        <v>526</v>
      </c>
      <c r="D549" s="59" t="s">
        <v>1745</v>
      </c>
      <c r="E549" s="68">
        <v>25</v>
      </c>
    </row>
    <row r="550" spans="1:5" s="7" customFormat="1" ht="12.75" customHeight="1">
      <c r="A550" s="60"/>
      <c r="B550" s="61">
        <v>41212</v>
      </c>
      <c r="C550" s="60" t="s">
        <v>526</v>
      </c>
      <c r="D550" s="65" t="s">
        <v>1372</v>
      </c>
      <c r="E550" s="67">
        <v>100</v>
      </c>
    </row>
    <row r="551" spans="1:5" s="7" customFormat="1" ht="12.75" customHeight="1">
      <c r="A551" s="57"/>
      <c r="B551" s="62">
        <v>41212</v>
      </c>
      <c r="C551" s="57" t="s">
        <v>526</v>
      </c>
      <c r="D551" s="59" t="s">
        <v>1746</v>
      </c>
      <c r="E551" s="68">
        <v>35</v>
      </c>
    </row>
    <row r="552" spans="1:5" s="7" customFormat="1" ht="12.75" customHeight="1">
      <c r="A552" s="60"/>
      <c r="B552" s="61">
        <v>41204</v>
      </c>
      <c r="C552" s="60" t="s">
        <v>526</v>
      </c>
      <c r="D552" s="65" t="s">
        <v>434</v>
      </c>
      <c r="E552" s="67">
        <v>350</v>
      </c>
    </row>
    <row r="553" spans="1:5" s="7" customFormat="1" ht="12.75" customHeight="1">
      <c r="A553" s="57"/>
      <c r="B553" s="62">
        <v>41204</v>
      </c>
      <c r="C553" s="57" t="s">
        <v>526</v>
      </c>
      <c r="D553" s="59" t="s">
        <v>1257</v>
      </c>
      <c r="E553" s="68">
        <v>200</v>
      </c>
    </row>
    <row r="554" spans="1:5" s="7" customFormat="1" ht="12.75" customHeight="1">
      <c r="A554" s="60"/>
      <c r="B554" s="61">
        <v>41201</v>
      </c>
      <c r="C554" s="60" t="s">
        <v>526</v>
      </c>
      <c r="D554" s="65" t="s">
        <v>1724</v>
      </c>
      <c r="E554" s="67">
        <v>60</v>
      </c>
    </row>
    <row r="555" spans="1:5" s="7" customFormat="1" ht="12.75" customHeight="1">
      <c r="A555" s="57"/>
      <c r="B555" s="62">
        <v>41192</v>
      </c>
      <c r="C555" s="57" t="s">
        <v>526</v>
      </c>
      <c r="D555" s="59" t="s">
        <v>1577</v>
      </c>
      <c r="E555" s="68">
        <v>179</v>
      </c>
    </row>
    <row r="556" spans="1:5" s="7" customFormat="1" ht="12.75" customHeight="1">
      <c r="A556" s="60"/>
      <c r="B556" s="61">
        <v>41192</v>
      </c>
      <c r="C556" s="60" t="s">
        <v>526</v>
      </c>
      <c r="D556" s="65" t="s">
        <v>1725</v>
      </c>
      <c r="E556" s="67">
        <v>40</v>
      </c>
    </row>
    <row r="557" spans="1:5" s="7" customFormat="1" ht="12.75" customHeight="1">
      <c r="A557" s="57"/>
      <c r="B557" s="62">
        <v>41183</v>
      </c>
      <c r="C557" s="57" t="s">
        <v>526</v>
      </c>
      <c r="D557" s="59" t="s">
        <v>1726</v>
      </c>
      <c r="E557" s="68">
        <v>80</v>
      </c>
    </row>
    <row r="558" spans="1:5" s="7" customFormat="1" ht="12.75" customHeight="1">
      <c r="A558" s="60"/>
      <c r="B558" s="61">
        <v>41183</v>
      </c>
      <c r="C558" s="60" t="s">
        <v>526</v>
      </c>
      <c r="D558" s="65" t="s">
        <v>1727</v>
      </c>
      <c r="E558" s="67">
        <v>20</v>
      </c>
    </row>
    <row r="559" spans="1:5" s="7" customFormat="1" ht="12.75" customHeight="1">
      <c r="A559" s="57"/>
      <c r="B559" s="62">
        <v>41177</v>
      </c>
      <c r="C559" s="57" t="s">
        <v>526</v>
      </c>
      <c r="D559" s="59" t="s">
        <v>1728</v>
      </c>
      <c r="E559" s="68">
        <v>100</v>
      </c>
    </row>
    <row r="560" spans="1:5" s="7" customFormat="1" ht="12.75" customHeight="1">
      <c r="A560" s="60"/>
      <c r="B560" s="61">
        <v>41176</v>
      </c>
      <c r="C560" s="60" t="s">
        <v>526</v>
      </c>
      <c r="D560" s="65" t="s">
        <v>1613</v>
      </c>
      <c r="E560" s="67">
        <v>40</v>
      </c>
    </row>
    <row r="561" spans="1:5" s="7" customFormat="1" ht="12.75" customHeight="1">
      <c r="A561" s="57"/>
      <c r="B561" s="62">
        <v>41176</v>
      </c>
      <c r="C561" s="57" t="s">
        <v>526</v>
      </c>
      <c r="D561" s="59" t="s">
        <v>1729</v>
      </c>
      <c r="E561" s="68">
        <v>20</v>
      </c>
    </row>
    <row r="562" spans="1:5" s="7" customFormat="1" ht="12.75" customHeight="1">
      <c r="A562" s="60"/>
      <c r="B562" s="61">
        <v>41166</v>
      </c>
      <c r="C562" s="60" t="s">
        <v>526</v>
      </c>
      <c r="D562" s="65" t="s">
        <v>1294</v>
      </c>
      <c r="E562" s="67">
        <v>720</v>
      </c>
    </row>
    <row r="563" spans="1:5" s="7" customFormat="1" ht="12.75" customHeight="1">
      <c r="A563" s="57"/>
      <c r="B563" s="62">
        <v>41165</v>
      </c>
      <c r="C563" s="57" t="s">
        <v>526</v>
      </c>
      <c r="D563" s="59" t="s">
        <v>1586</v>
      </c>
      <c r="E563" s="68">
        <v>50</v>
      </c>
    </row>
    <row r="564" spans="1:5" s="7" customFormat="1" ht="12.75" customHeight="1">
      <c r="A564" s="60"/>
      <c r="B564" s="61">
        <v>41150</v>
      </c>
      <c r="C564" s="60" t="s">
        <v>526</v>
      </c>
      <c r="D564" s="65" t="s">
        <v>1663</v>
      </c>
      <c r="E564" s="67">
        <v>23.28</v>
      </c>
    </row>
    <row r="565" spans="1:5" s="7" customFormat="1" ht="12.75" customHeight="1">
      <c r="A565" s="57"/>
      <c r="B565" s="62">
        <v>41150</v>
      </c>
      <c r="C565" s="57" t="s">
        <v>526</v>
      </c>
      <c r="D565" s="59" t="s">
        <v>1664</v>
      </c>
      <c r="E565" s="68">
        <v>18.1</v>
      </c>
    </row>
    <row r="566" spans="1:5" s="7" customFormat="1" ht="12.75" customHeight="1">
      <c r="A566" s="60"/>
      <c r="B566" s="61">
        <v>41150</v>
      </c>
      <c r="C566" s="60" t="s">
        <v>526</v>
      </c>
      <c r="D566" s="65" t="s">
        <v>1665</v>
      </c>
      <c r="E566" s="67">
        <v>28.45</v>
      </c>
    </row>
    <row r="567" spans="1:5" s="7" customFormat="1" ht="12.75" customHeight="1">
      <c r="A567" s="57"/>
      <c r="B567" s="62">
        <v>41150</v>
      </c>
      <c r="C567" s="57" t="s">
        <v>526</v>
      </c>
      <c r="D567" s="59" t="s">
        <v>1666</v>
      </c>
      <c r="E567" s="68">
        <v>33.62</v>
      </c>
    </row>
    <row r="568" spans="1:5" s="7" customFormat="1" ht="12.75" customHeight="1">
      <c r="A568" s="60"/>
      <c r="B568" s="61">
        <v>41150</v>
      </c>
      <c r="C568" s="60" t="s">
        <v>526</v>
      </c>
      <c r="D568" s="65" t="s">
        <v>1667</v>
      </c>
      <c r="E568" s="67">
        <v>46.55</v>
      </c>
    </row>
    <row r="569" spans="1:5" s="7" customFormat="1" ht="12.75" customHeight="1">
      <c r="A569" s="57"/>
      <c r="B569" s="62">
        <v>41142</v>
      </c>
      <c r="C569" s="57" t="s">
        <v>526</v>
      </c>
      <c r="D569" s="59" t="s">
        <v>1743</v>
      </c>
      <c r="E569" s="68">
        <v>1200</v>
      </c>
    </row>
    <row r="570" spans="1:5" s="7" customFormat="1" ht="12.75" customHeight="1">
      <c r="A570" s="60"/>
      <c r="B570" s="61">
        <v>41138</v>
      </c>
      <c r="C570" s="60" t="s">
        <v>526</v>
      </c>
      <c r="D570" s="65" t="s">
        <v>1668</v>
      </c>
      <c r="E570" s="67">
        <v>200</v>
      </c>
    </row>
    <row r="571" spans="1:5" s="7" customFormat="1" ht="12.75" customHeight="1">
      <c r="A571" s="57"/>
      <c r="B571" s="62">
        <v>41136</v>
      </c>
      <c r="C571" s="57" t="s">
        <v>526</v>
      </c>
      <c r="D571" s="59" t="s">
        <v>1669</v>
      </c>
      <c r="E571" s="68">
        <v>480</v>
      </c>
    </row>
    <row r="572" spans="1:5" s="7" customFormat="1" ht="12.75" customHeight="1">
      <c r="A572" s="60"/>
      <c r="B572" s="61">
        <v>41136</v>
      </c>
      <c r="C572" s="60" t="s">
        <v>526</v>
      </c>
      <c r="D572" s="65" t="s">
        <v>1669</v>
      </c>
      <c r="E572" s="67">
        <v>400</v>
      </c>
    </row>
    <row r="573" spans="1:5" s="7" customFormat="1" ht="12.75" customHeight="1">
      <c r="A573" s="57"/>
      <c r="B573" s="62">
        <v>41136</v>
      </c>
      <c r="C573" s="57" t="s">
        <v>526</v>
      </c>
      <c r="D573" s="59" t="s">
        <v>1669</v>
      </c>
      <c r="E573" s="68">
        <v>120</v>
      </c>
    </row>
    <row r="574" spans="1:5" s="7" customFormat="1" ht="12.75" customHeight="1">
      <c r="A574" s="60"/>
      <c r="B574" s="61">
        <v>41134</v>
      </c>
      <c r="C574" s="60" t="s">
        <v>526</v>
      </c>
      <c r="D574" s="65" t="s">
        <v>1328</v>
      </c>
      <c r="E574" s="67">
        <v>600</v>
      </c>
    </row>
    <row r="575" spans="1:5" s="7" customFormat="1" ht="12.75" customHeight="1">
      <c r="A575" s="57"/>
      <c r="B575" s="62">
        <v>41122</v>
      </c>
      <c r="C575" s="57" t="s">
        <v>526</v>
      </c>
      <c r="D575" s="59" t="s">
        <v>1670</v>
      </c>
      <c r="E575" s="68">
        <v>112</v>
      </c>
    </row>
    <row r="576" spans="1:5" s="7" customFormat="1" ht="12.75" customHeight="1">
      <c r="A576" s="60"/>
      <c r="B576" s="61">
        <v>41121</v>
      </c>
      <c r="C576" s="60" t="s">
        <v>526</v>
      </c>
      <c r="D576" s="65" t="s">
        <v>1671</v>
      </c>
      <c r="E576" s="67">
        <v>200</v>
      </c>
    </row>
    <row r="577" spans="1:5" s="7" customFormat="1" ht="12.75" customHeight="1">
      <c r="A577" s="57"/>
      <c r="B577" s="62">
        <v>41121</v>
      </c>
      <c r="C577" s="57" t="s">
        <v>526</v>
      </c>
      <c r="D577" s="59" t="s">
        <v>1672</v>
      </c>
      <c r="E577" s="68">
        <v>110</v>
      </c>
    </row>
    <row r="578" spans="1:5" s="7" customFormat="1" ht="12.75" customHeight="1">
      <c r="A578" s="60"/>
      <c r="B578" s="61">
        <v>41120</v>
      </c>
      <c r="C578" s="60" t="s">
        <v>526</v>
      </c>
      <c r="D578" s="65" t="s">
        <v>1673</v>
      </c>
      <c r="E578" s="67">
        <v>30</v>
      </c>
    </row>
    <row r="579" spans="1:5" s="7" customFormat="1" ht="12.75" customHeight="1">
      <c r="A579" s="57"/>
      <c r="B579" s="62">
        <v>41117</v>
      </c>
      <c r="C579" s="57" t="s">
        <v>526</v>
      </c>
      <c r="D579" s="59" t="s">
        <v>1674</v>
      </c>
      <c r="E579" s="68">
        <v>150</v>
      </c>
    </row>
    <row r="580" spans="1:5" s="7" customFormat="1" ht="12.75" customHeight="1">
      <c r="A580" s="60"/>
      <c r="B580" s="61">
        <v>41115</v>
      </c>
      <c r="C580" s="60" t="s">
        <v>526</v>
      </c>
      <c r="D580" s="65" t="s">
        <v>1302</v>
      </c>
      <c r="E580" s="67">
        <v>76</v>
      </c>
    </row>
    <row r="581" spans="1:5" s="7" customFormat="1" ht="12.75" customHeight="1">
      <c r="A581" s="57"/>
      <c r="B581" s="62">
        <v>41110</v>
      </c>
      <c r="C581" s="57" t="s">
        <v>526</v>
      </c>
      <c r="D581" s="59" t="s">
        <v>1675</v>
      </c>
      <c r="E581" s="68">
        <v>300</v>
      </c>
    </row>
    <row r="582" spans="1:5" s="7" customFormat="1" ht="12.75" customHeight="1">
      <c r="A582" s="60"/>
      <c r="B582" s="61">
        <v>41103</v>
      </c>
      <c r="C582" s="60" t="s">
        <v>526</v>
      </c>
      <c r="D582" s="65" t="s">
        <v>1676</v>
      </c>
      <c r="E582" s="67">
        <v>25</v>
      </c>
    </row>
    <row r="583" spans="1:5" s="7" customFormat="1" ht="12.75" customHeight="1">
      <c r="A583" s="57"/>
      <c r="B583" s="62">
        <v>41115</v>
      </c>
      <c r="C583" s="57" t="s">
        <v>526</v>
      </c>
      <c r="D583" s="59" t="s">
        <v>1281</v>
      </c>
      <c r="E583" s="68">
        <v>500</v>
      </c>
    </row>
    <row r="584" spans="1:5" s="7" customFormat="1" ht="12.75" customHeight="1">
      <c r="A584" s="60"/>
      <c r="B584" s="61">
        <v>41108</v>
      </c>
      <c r="C584" s="60" t="s">
        <v>526</v>
      </c>
      <c r="D584" s="65" t="s">
        <v>1491</v>
      </c>
      <c r="E584" s="67">
        <v>104</v>
      </c>
    </row>
    <row r="585" spans="1:5" s="7" customFormat="1" ht="12.75" customHeight="1">
      <c r="A585" s="57"/>
      <c r="B585" s="62">
        <v>41103</v>
      </c>
      <c r="C585" s="57" t="s">
        <v>526</v>
      </c>
      <c r="D585" s="59" t="s">
        <v>475</v>
      </c>
      <c r="E585" s="68">
        <v>400</v>
      </c>
    </row>
    <row r="586" spans="1:5" s="7" customFormat="1" ht="12.75" customHeight="1">
      <c r="A586" s="60"/>
      <c r="B586" s="61">
        <v>41103</v>
      </c>
      <c r="C586" s="60" t="s">
        <v>526</v>
      </c>
      <c r="D586" s="65" t="s">
        <v>1643</v>
      </c>
      <c r="E586" s="67">
        <v>45</v>
      </c>
    </row>
    <row r="587" spans="1:5" s="7" customFormat="1" ht="12.75" customHeight="1">
      <c r="A587" s="57"/>
      <c r="B587" s="62">
        <v>41103</v>
      </c>
      <c r="C587" s="57" t="s">
        <v>526</v>
      </c>
      <c r="D587" s="59" t="s">
        <v>1644</v>
      </c>
      <c r="E587" s="68">
        <v>45</v>
      </c>
    </row>
    <row r="588" spans="1:5" s="7" customFormat="1" ht="12.75" customHeight="1">
      <c r="A588" s="60"/>
      <c r="B588" s="61">
        <v>41103</v>
      </c>
      <c r="C588" s="60" t="s">
        <v>526</v>
      </c>
      <c r="D588" s="65" t="s">
        <v>1645</v>
      </c>
      <c r="E588" s="67">
        <v>57.5</v>
      </c>
    </row>
    <row r="589" spans="1:5" s="7" customFormat="1" ht="12.75" customHeight="1">
      <c r="A589" s="57"/>
      <c r="B589" s="62">
        <v>41103</v>
      </c>
      <c r="C589" s="57" t="s">
        <v>526</v>
      </c>
      <c r="D589" s="59" t="s">
        <v>1646</v>
      </c>
      <c r="E589" s="68">
        <v>57.5</v>
      </c>
    </row>
    <row r="590" spans="1:5" s="7" customFormat="1" ht="12.75" customHeight="1">
      <c r="A590" s="60"/>
      <c r="B590" s="61">
        <v>41103</v>
      </c>
      <c r="C590" s="60" t="s">
        <v>526</v>
      </c>
      <c r="D590" s="65" t="s">
        <v>1647</v>
      </c>
      <c r="E590" s="67">
        <v>57.5</v>
      </c>
    </row>
    <row r="591" spans="1:5" s="7" customFormat="1" ht="12.75" customHeight="1">
      <c r="A591" s="57"/>
      <c r="B591" s="62">
        <v>41103</v>
      </c>
      <c r="C591" s="57" t="s">
        <v>526</v>
      </c>
      <c r="D591" s="59" t="s">
        <v>1648</v>
      </c>
      <c r="E591" s="68">
        <v>57.5</v>
      </c>
    </row>
    <row r="592" spans="1:5" s="7" customFormat="1" ht="12.75" customHeight="1">
      <c r="A592" s="60"/>
      <c r="B592" s="61">
        <v>41099</v>
      </c>
      <c r="C592" s="60" t="s">
        <v>526</v>
      </c>
      <c r="D592" s="65" t="s">
        <v>1529</v>
      </c>
      <c r="E592" s="67">
        <v>45</v>
      </c>
    </row>
    <row r="593" spans="1:5" s="7" customFormat="1" ht="12.75" customHeight="1">
      <c r="A593" s="57"/>
      <c r="B593" s="62">
        <v>41092</v>
      </c>
      <c r="C593" s="57" t="s">
        <v>526</v>
      </c>
      <c r="D593" s="59" t="s">
        <v>1460</v>
      </c>
      <c r="E593" s="68">
        <v>640</v>
      </c>
    </row>
    <row r="594" spans="1:5" s="7" customFormat="1" ht="12.75" customHeight="1">
      <c r="A594" s="60"/>
      <c r="B594" s="61">
        <v>41089</v>
      </c>
      <c r="C594" s="60" t="s">
        <v>526</v>
      </c>
      <c r="D594" s="65" t="s">
        <v>1649</v>
      </c>
      <c r="E594" s="67">
        <v>67</v>
      </c>
    </row>
    <row r="595" spans="1:5" s="7" customFormat="1" ht="12.75" customHeight="1">
      <c r="A595" s="57"/>
      <c r="B595" s="62">
        <v>41088</v>
      </c>
      <c r="C595" s="57" t="s">
        <v>526</v>
      </c>
      <c r="D595" s="59" t="s">
        <v>1489</v>
      </c>
      <c r="E595" s="68">
        <v>181</v>
      </c>
    </row>
    <row r="596" spans="1:5" s="7" customFormat="1" ht="12.75" customHeight="1">
      <c r="A596" s="60"/>
      <c r="B596" s="61">
        <v>41088</v>
      </c>
      <c r="C596" s="60" t="s">
        <v>526</v>
      </c>
      <c r="D596" s="65" t="s">
        <v>1650</v>
      </c>
      <c r="E596" s="67">
        <v>80</v>
      </c>
    </row>
    <row r="597" spans="1:5" s="7" customFormat="1" ht="12.75" customHeight="1">
      <c r="A597" s="57"/>
      <c r="B597" s="62">
        <v>41085</v>
      </c>
      <c r="C597" s="57" t="s">
        <v>526</v>
      </c>
      <c r="D597" s="59" t="s">
        <v>1344</v>
      </c>
      <c r="E597" s="68">
        <v>100</v>
      </c>
    </row>
    <row r="598" spans="1:5" s="7" customFormat="1" ht="12.75" customHeight="1">
      <c r="A598" s="60"/>
      <c r="B598" s="61">
        <v>41082</v>
      </c>
      <c r="C598" s="60" t="s">
        <v>526</v>
      </c>
      <c r="D598" s="65" t="s">
        <v>1651</v>
      </c>
      <c r="E598" s="67">
        <v>300</v>
      </c>
    </row>
    <row r="599" spans="1:5" s="7" customFormat="1" ht="12.75" customHeight="1">
      <c r="A599" s="57"/>
      <c r="B599" s="62">
        <v>41082</v>
      </c>
      <c r="C599" s="57" t="s">
        <v>526</v>
      </c>
      <c r="D599" s="59" t="s">
        <v>1652</v>
      </c>
      <c r="E599" s="68">
        <v>10</v>
      </c>
    </row>
    <row r="600" spans="1:5" s="7" customFormat="1" ht="12.75" customHeight="1">
      <c r="A600" s="60"/>
      <c r="B600" s="61">
        <v>41082</v>
      </c>
      <c r="C600" s="60" t="s">
        <v>526</v>
      </c>
      <c r="D600" s="65" t="s">
        <v>1653</v>
      </c>
      <c r="E600" s="67">
        <v>90</v>
      </c>
    </row>
    <row r="601" spans="1:5" s="7" customFormat="1" ht="12.75" customHeight="1">
      <c r="A601" s="57"/>
      <c r="B601" s="62">
        <v>41074</v>
      </c>
      <c r="C601" s="57" t="s">
        <v>526</v>
      </c>
      <c r="D601" s="59" t="s">
        <v>1620</v>
      </c>
      <c r="E601" s="68">
        <v>35</v>
      </c>
    </row>
    <row r="602" spans="1:5" s="7" customFormat="1" ht="12.75" customHeight="1">
      <c r="A602" s="60"/>
      <c r="B602" s="61">
        <v>41073</v>
      </c>
      <c r="C602" s="60" t="s">
        <v>526</v>
      </c>
      <c r="D602" s="65" t="s">
        <v>1662</v>
      </c>
      <c r="E602" s="67">
        <v>73</v>
      </c>
    </row>
    <row r="603" spans="1:5" s="7" customFormat="1" ht="12.75" customHeight="1">
      <c r="A603" s="57"/>
      <c r="B603" s="62">
        <v>41057</v>
      </c>
      <c r="C603" s="57" t="s">
        <v>526</v>
      </c>
      <c r="D603" s="59" t="s">
        <v>1619</v>
      </c>
      <c r="E603" s="68">
        <v>550</v>
      </c>
    </row>
    <row r="604" spans="1:5" s="7" customFormat="1" ht="12.75" customHeight="1">
      <c r="A604" s="60"/>
      <c r="B604" s="61">
        <v>41054</v>
      </c>
      <c r="C604" s="60" t="s">
        <v>526</v>
      </c>
      <c r="D604" s="65" t="s">
        <v>1595</v>
      </c>
      <c r="E604" s="67">
        <v>905</v>
      </c>
    </row>
    <row r="605" spans="1:5" s="7" customFormat="1" ht="12.75" customHeight="1">
      <c r="A605" s="57"/>
      <c r="B605" s="62">
        <v>41052</v>
      </c>
      <c r="C605" s="57" t="s">
        <v>526</v>
      </c>
      <c r="D605" s="59" t="s">
        <v>78</v>
      </c>
      <c r="E605" s="68">
        <v>400</v>
      </c>
    </row>
    <row r="606" spans="1:5" s="7" customFormat="1" ht="12.75" customHeight="1">
      <c r="A606" s="60"/>
      <c r="B606" s="61">
        <v>41050</v>
      </c>
      <c r="C606" s="60" t="s">
        <v>526</v>
      </c>
      <c r="D606" s="65" t="s">
        <v>1372</v>
      </c>
      <c r="E606" s="67">
        <v>100</v>
      </c>
    </row>
    <row r="607" spans="1:5" s="7" customFormat="1" ht="12.75" customHeight="1">
      <c r="A607" s="57"/>
      <c r="B607" s="62">
        <v>41046</v>
      </c>
      <c r="C607" s="57" t="s">
        <v>526</v>
      </c>
      <c r="D607" s="59" t="s">
        <v>1618</v>
      </c>
      <c r="E607" s="68">
        <v>50</v>
      </c>
    </row>
    <row r="608" spans="1:5" s="7" customFormat="1" ht="12.75" customHeight="1">
      <c r="A608" s="60"/>
      <c r="B608" s="61">
        <v>41044</v>
      </c>
      <c r="C608" s="60" t="s">
        <v>526</v>
      </c>
      <c r="D608" s="65" t="s">
        <v>1223</v>
      </c>
      <c r="E608" s="67">
        <v>287</v>
      </c>
    </row>
    <row r="609" spans="1:5" s="7" customFormat="1" ht="12.75" customHeight="1">
      <c r="A609" s="57"/>
      <c r="B609" s="62">
        <v>41043</v>
      </c>
      <c r="C609" s="57" t="s">
        <v>526</v>
      </c>
      <c r="D609" s="59" t="s">
        <v>1596</v>
      </c>
      <c r="E609" s="68">
        <v>15</v>
      </c>
    </row>
    <row r="610" spans="1:5" s="7" customFormat="1" ht="12.75" customHeight="1">
      <c r="A610" s="60"/>
      <c r="B610" s="61">
        <v>41043</v>
      </c>
      <c r="C610" s="60" t="s">
        <v>526</v>
      </c>
      <c r="D610" s="65" t="s">
        <v>614</v>
      </c>
      <c r="E610" s="67">
        <v>90</v>
      </c>
    </row>
    <row r="611" spans="1:5" s="7" customFormat="1" ht="12.75" customHeight="1">
      <c r="A611" s="57"/>
      <c r="B611" s="62">
        <v>41039</v>
      </c>
      <c r="C611" s="57" t="s">
        <v>526</v>
      </c>
      <c r="D611" s="59" t="s">
        <v>1597</v>
      </c>
      <c r="E611" s="68">
        <v>513.761843</v>
      </c>
    </row>
    <row r="612" spans="1:5" s="7" customFormat="1" ht="12.75" customHeight="1">
      <c r="A612" s="60"/>
      <c r="B612" s="61">
        <v>41031</v>
      </c>
      <c r="C612" s="60" t="s">
        <v>526</v>
      </c>
      <c r="D612" s="65" t="s">
        <v>50</v>
      </c>
      <c r="E612" s="67">
        <v>400</v>
      </c>
    </row>
    <row r="613" spans="1:5" s="7" customFormat="1" ht="12.75" customHeight="1">
      <c r="A613" s="57"/>
      <c r="B613" s="62">
        <v>41029</v>
      </c>
      <c r="C613" s="57" t="s">
        <v>526</v>
      </c>
      <c r="D613" s="59" t="s">
        <v>1391</v>
      </c>
      <c r="E613" s="68">
        <v>235</v>
      </c>
    </row>
    <row r="614" spans="1:5" s="7" customFormat="1" ht="12.75" customHeight="1">
      <c r="A614" s="60"/>
      <c r="B614" s="61">
        <v>41025</v>
      </c>
      <c r="C614" s="60" t="s">
        <v>526</v>
      </c>
      <c r="D614" s="65" t="s">
        <v>1294</v>
      </c>
      <c r="E614" s="67">
        <v>290</v>
      </c>
    </row>
    <row r="615" spans="1:5" s="7" customFormat="1" ht="12.75" customHeight="1">
      <c r="A615" s="57"/>
      <c r="B615" s="62">
        <v>41024</v>
      </c>
      <c r="C615" s="57" t="s">
        <v>526</v>
      </c>
      <c r="D615" s="59" t="s">
        <v>1297</v>
      </c>
      <c r="E615" s="68">
        <v>39.1085545</v>
      </c>
    </row>
    <row r="616" spans="1:5" s="7" customFormat="1" ht="12.75" customHeight="1">
      <c r="A616" s="60"/>
      <c r="B616" s="61">
        <v>41024</v>
      </c>
      <c r="C616" s="60" t="s">
        <v>526</v>
      </c>
      <c r="D616" s="65" t="s">
        <v>1296</v>
      </c>
      <c r="E616" s="67">
        <v>12.2157125</v>
      </c>
    </row>
    <row r="617" spans="1:5" s="7" customFormat="1" ht="12.75" customHeight="1">
      <c r="A617" s="57"/>
      <c r="B617" s="62">
        <v>41024</v>
      </c>
      <c r="C617" s="57" t="s">
        <v>526</v>
      </c>
      <c r="D617" s="59" t="s">
        <v>1298</v>
      </c>
      <c r="E617" s="68">
        <v>19.840983700000006</v>
      </c>
    </row>
    <row r="618" spans="1:5" s="7" customFormat="1" ht="12.75" customHeight="1">
      <c r="A618" s="60"/>
      <c r="B618" s="61">
        <v>41024</v>
      </c>
      <c r="C618" s="60" t="s">
        <v>526</v>
      </c>
      <c r="D618" s="65" t="s">
        <v>1299</v>
      </c>
      <c r="E618" s="67">
        <v>30.589486700000002</v>
      </c>
    </row>
    <row r="619" spans="1:5" s="7" customFormat="1" ht="12.75" customHeight="1">
      <c r="A619" s="57"/>
      <c r="B619" s="62">
        <v>41024</v>
      </c>
      <c r="C619" s="57" t="s">
        <v>526</v>
      </c>
      <c r="D619" s="59" t="s">
        <v>1300</v>
      </c>
      <c r="E619" s="68">
        <v>44.4114456</v>
      </c>
    </row>
    <row r="620" spans="1:5" s="7" customFormat="1" ht="12.75" customHeight="1">
      <c r="A620" s="60"/>
      <c r="B620" s="61">
        <v>41024</v>
      </c>
      <c r="C620" s="60" t="s">
        <v>526</v>
      </c>
      <c r="D620" s="65" t="s">
        <v>1257</v>
      </c>
      <c r="E620" s="67">
        <v>100</v>
      </c>
    </row>
    <row r="621" spans="1:5" s="7" customFormat="1" ht="12.75" customHeight="1">
      <c r="A621" s="57"/>
      <c r="B621" s="62">
        <v>41022</v>
      </c>
      <c r="C621" s="57" t="s">
        <v>526</v>
      </c>
      <c r="D621" s="59" t="s">
        <v>1464</v>
      </c>
      <c r="E621" s="68">
        <v>30</v>
      </c>
    </row>
    <row r="622" spans="1:5" s="7" customFormat="1" ht="12.75" customHeight="1">
      <c r="A622" s="60"/>
      <c r="B622" s="61">
        <v>41016</v>
      </c>
      <c r="C622" s="60" t="s">
        <v>526</v>
      </c>
      <c r="D622" s="65" t="s">
        <v>1345</v>
      </c>
      <c r="E622" s="67">
        <v>120</v>
      </c>
    </row>
    <row r="623" spans="1:5" s="7" customFormat="1" ht="12.75" customHeight="1">
      <c r="A623" s="57"/>
      <c r="B623" s="62">
        <v>41012</v>
      </c>
      <c r="C623" s="57" t="s">
        <v>526</v>
      </c>
      <c r="D623" s="59" t="s">
        <v>1576</v>
      </c>
      <c r="E623" s="68">
        <v>400</v>
      </c>
    </row>
    <row r="624" spans="1:5" s="7" customFormat="1" ht="12.75" customHeight="1">
      <c r="A624" s="60"/>
      <c r="B624" s="61">
        <v>41012</v>
      </c>
      <c r="C624" s="60" t="s">
        <v>526</v>
      </c>
      <c r="D624" s="65" t="s">
        <v>58</v>
      </c>
      <c r="E624" s="67">
        <v>500</v>
      </c>
    </row>
    <row r="625" spans="1:5" s="7" customFormat="1" ht="12.75" customHeight="1">
      <c r="A625" s="57"/>
      <c r="B625" s="62">
        <v>41012</v>
      </c>
      <c r="C625" s="57" t="s">
        <v>526</v>
      </c>
      <c r="D625" s="59" t="s">
        <v>1577</v>
      </c>
      <c r="E625" s="68">
        <v>170</v>
      </c>
    </row>
    <row r="626" spans="1:5" s="7" customFormat="1" ht="12.75" customHeight="1">
      <c r="A626" s="60"/>
      <c r="B626" s="61">
        <v>41010</v>
      </c>
      <c r="C626" s="60" t="s">
        <v>526</v>
      </c>
      <c r="D626" s="65" t="s">
        <v>1574</v>
      </c>
      <c r="E626" s="67">
        <v>80</v>
      </c>
    </row>
    <row r="627" spans="1:5" s="7" customFormat="1" ht="12.75" customHeight="1">
      <c r="A627" s="57"/>
      <c r="B627" s="62">
        <v>41010</v>
      </c>
      <c r="C627" s="57" t="s">
        <v>526</v>
      </c>
      <c r="D627" s="59" t="s">
        <v>1575</v>
      </c>
      <c r="E627" s="68">
        <v>20</v>
      </c>
    </row>
    <row r="628" spans="1:5" s="7" customFormat="1" ht="12.75" customHeight="1">
      <c r="A628" s="60"/>
      <c r="B628" s="61">
        <v>40998</v>
      </c>
      <c r="C628" s="60" t="s">
        <v>526</v>
      </c>
      <c r="D628" s="65" t="s">
        <v>1572</v>
      </c>
      <c r="E628" s="67">
        <v>800</v>
      </c>
    </row>
    <row r="629" spans="1:5" s="7" customFormat="1" ht="12.75" customHeight="1">
      <c r="A629" s="57"/>
      <c r="B629" s="62">
        <v>40998</v>
      </c>
      <c r="C629" s="57" t="s">
        <v>526</v>
      </c>
      <c r="D629" s="59" t="s">
        <v>1573</v>
      </c>
      <c r="E629" s="68">
        <v>30</v>
      </c>
    </row>
    <row r="630" spans="1:5" s="7" customFormat="1" ht="12.75" customHeight="1">
      <c r="A630" s="60"/>
      <c r="B630" s="61">
        <v>40996</v>
      </c>
      <c r="C630" s="60" t="s">
        <v>526</v>
      </c>
      <c r="D630" s="65" t="s">
        <v>1578</v>
      </c>
      <c r="E630" s="67">
        <v>55</v>
      </c>
    </row>
    <row r="631" spans="1:5" s="7" customFormat="1" ht="12.75" customHeight="1">
      <c r="A631" s="57"/>
      <c r="B631" s="62">
        <v>40995</v>
      </c>
      <c r="C631" s="57" t="s">
        <v>526</v>
      </c>
      <c r="D631" s="59" t="s">
        <v>552</v>
      </c>
      <c r="E631" s="68">
        <v>860</v>
      </c>
    </row>
    <row r="632" spans="1:5" s="7" customFormat="1" ht="12.75" customHeight="1">
      <c r="A632" s="60"/>
      <c r="B632" s="61">
        <v>40983</v>
      </c>
      <c r="C632" s="60" t="s">
        <v>526</v>
      </c>
      <c r="D632" s="65" t="s">
        <v>1548</v>
      </c>
      <c r="E632" s="67">
        <v>150</v>
      </c>
    </row>
    <row r="633" spans="1:5" s="7" customFormat="1" ht="12.75" customHeight="1">
      <c r="A633" s="57"/>
      <c r="B633" s="62">
        <v>40956</v>
      </c>
      <c r="C633" s="57" t="s">
        <v>526</v>
      </c>
      <c r="D633" s="59" t="s">
        <v>1531</v>
      </c>
      <c r="E633" s="68">
        <v>300</v>
      </c>
    </row>
    <row r="634" spans="1:5" s="7" customFormat="1" ht="12.75" customHeight="1">
      <c r="A634" s="60"/>
      <c r="B634" s="61">
        <v>40945</v>
      </c>
      <c r="C634" s="60" t="s">
        <v>526</v>
      </c>
      <c r="D634" s="65" t="s">
        <v>1528</v>
      </c>
      <c r="E634" s="67">
        <v>50</v>
      </c>
    </row>
    <row r="635" spans="1:5" s="7" customFormat="1" ht="12.75" customHeight="1">
      <c r="A635" s="57"/>
      <c r="B635" s="62">
        <v>40935</v>
      </c>
      <c r="C635" s="57" t="s">
        <v>526</v>
      </c>
      <c r="D635" s="59" t="s">
        <v>1530</v>
      </c>
      <c r="E635" s="68">
        <v>40</v>
      </c>
    </row>
    <row r="636" spans="1:5" s="7" customFormat="1" ht="12.75" customHeight="1">
      <c r="A636" s="60"/>
      <c r="B636" s="61">
        <v>40928</v>
      </c>
      <c r="C636" s="60" t="s">
        <v>526</v>
      </c>
      <c r="D636" s="65" t="s">
        <v>1491</v>
      </c>
      <c r="E636" s="67">
        <v>98.3</v>
      </c>
    </row>
    <row r="637" spans="1:5" s="7" customFormat="1" ht="12.75" customHeight="1">
      <c r="A637" s="57"/>
      <c r="B637" s="62">
        <v>40926</v>
      </c>
      <c r="C637" s="57" t="s">
        <v>526</v>
      </c>
      <c r="D637" s="59" t="s">
        <v>1490</v>
      </c>
      <c r="E637" s="68">
        <v>30</v>
      </c>
    </row>
    <row r="638" spans="1:5" s="7" customFormat="1" ht="12.75" customHeight="1">
      <c r="A638" s="60"/>
      <c r="B638" s="61">
        <v>40924</v>
      </c>
      <c r="C638" s="60" t="s">
        <v>526</v>
      </c>
      <c r="D638" s="65" t="s">
        <v>1223</v>
      </c>
      <c r="E638" s="67">
        <v>275</v>
      </c>
    </row>
    <row r="639" spans="1:5" s="7" customFormat="1" ht="12.75" customHeight="1">
      <c r="A639" s="57"/>
      <c r="B639" s="62">
        <v>40921</v>
      </c>
      <c r="C639" s="57" t="s">
        <v>526</v>
      </c>
      <c r="D639" s="59" t="s">
        <v>298</v>
      </c>
      <c r="E639" s="68">
        <v>1000</v>
      </c>
    </row>
    <row r="640" spans="1:5" s="7" customFormat="1" ht="12.75" customHeight="1">
      <c r="A640" s="60"/>
      <c r="B640" s="61">
        <v>40919</v>
      </c>
      <c r="C640" s="60" t="s">
        <v>526</v>
      </c>
      <c r="D640" s="65" t="s">
        <v>1529</v>
      </c>
      <c r="E640" s="67">
        <v>40</v>
      </c>
    </row>
    <row r="641" spans="1:5" s="7" customFormat="1" ht="12.75" customHeight="1">
      <c r="A641" s="57"/>
      <c r="B641" s="62">
        <v>40919</v>
      </c>
      <c r="C641" s="57" t="s">
        <v>526</v>
      </c>
      <c r="D641" s="59" t="s">
        <v>592</v>
      </c>
      <c r="E641" s="68">
        <v>400</v>
      </c>
    </row>
    <row r="642" spans="1:5" s="7" customFormat="1" ht="12.75" customHeight="1">
      <c r="A642" s="60"/>
      <c r="B642" s="61">
        <v>40914</v>
      </c>
      <c r="C642" s="60" t="s">
        <v>526</v>
      </c>
      <c r="D642" s="65" t="s">
        <v>1527</v>
      </c>
      <c r="E642" s="67">
        <v>300</v>
      </c>
    </row>
    <row r="643" spans="1:5" s="7" customFormat="1" ht="12.75" customHeight="1">
      <c r="A643" s="57"/>
      <c r="B643" s="62">
        <v>40913</v>
      </c>
      <c r="C643" s="57" t="s">
        <v>526</v>
      </c>
      <c r="D643" s="59" t="s">
        <v>1526</v>
      </c>
      <c r="E643" s="68">
        <v>90</v>
      </c>
    </row>
    <row r="644" spans="1:5" s="7" customFormat="1" ht="12.75" customHeight="1">
      <c r="A644" s="60"/>
      <c r="B644" s="61">
        <v>40910</v>
      </c>
      <c r="C644" s="60" t="s">
        <v>526</v>
      </c>
      <c r="D644" s="65" t="s">
        <v>1489</v>
      </c>
      <c r="E644" s="67">
        <v>170</v>
      </c>
    </row>
    <row r="645" spans="1:5" s="7" customFormat="1" ht="12.75" customHeight="1">
      <c r="A645" s="46"/>
      <c r="B645" s="46"/>
      <c r="C645" s="46"/>
      <c r="D645" s="46" t="s">
        <v>1485</v>
      </c>
      <c r="E645" s="47">
        <f>SUM(E533:E644)</f>
        <v>21981.728026</v>
      </c>
    </row>
    <row r="646" spans="1:5" s="140" customFormat="1" ht="12.75" customHeight="1">
      <c r="A646" s="144"/>
      <c r="B646" s="141"/>
      <c r="C646" s="142"/>
      <c r="D646" s="142"/>
      <c r="E646" s="143"/>
    </row>
    <row r="647" spans="1:5" s="140" customFormat="1" ht="12.75" customHeight="1">
      <c r="A647" s="144"/>
      <c r="B647" s="141"/>
      <c r="C647" s="142"/>
      <c r="D647" s="142"/>
      <c r="E647" s="143"/>
    </row>
    <row r="648" spans="1:5" s="75" customFormat="1" ht="19.5" customHeight="1">
      <c r="A648" s="220" t="s">
        <v>524</v>
      </c>
      <c r="B648" s="221"/>
      <c r="C648" s="221"/>
      <c r="D648" s="221"/>
      <c r="E648" s="221"/>
    </row>
    <row r="649" spans="1:5" s="75" customFormat="1" ht="12.75" customHeight="1">
      <c r="A649" s="50" t="s">
        <v>403</v>
      </c>
      <c r="B649" s="50" t="s">
        <v>404</v>
      </c>
      <c r="C649" s="44" t="s">
        <v>4</v>
      </c>
      <c r="D649" s="50" t="s">
        <v>5</v>
      </c>
      <c r="E649" s="45" t="s">
        <v>3209</v>
      </c>
    </row>
    <row r="650" spans="1:5" s="7" customFormat="1" ht="12.75" customHeight="1">
      <c r="A650" s="63"/>
      <c r="B650" s="86">
        <v>40906</v>
      </c>
      <c r="C650" s="63" t="s">
        <v>526</v>
      </c>
      <c r="D650" s="64" t="s">
        <v>1506</v>
      </c>
      <c r="E650" s="66">
        <v>170</v>
      </c>
    </row>
    <row r="651" spans="1:5" s="7" customFormat="1" ht="12.75" customHeight="1">
      <c r="A651" s="60"/>
      <c r="B651" s="61">
        <v>40905</v>
      </c>
      <c r="C651" s="60" t="s">
        <v>526</v>
      </c>
      <c r="D651" s="65" t="s">
        <v>1532</v>
      </c>
      <c r="E651" s="67">
        <v>10</v>
      </c>
    </row>
    <row r="652" spans="1:5" s="7" customFormat="1" ht="12.75" customHeight="1">
      <c r="A652" s="57"/>
      <c r="B652" s="62">
        <v>40905</v>
      </c>
      <c r="C652" s="57" t="s">
        <v>526</v>
      </c>
      <c r="D652" s="59" t="s">
        <v>1460</v>
      </c>
      <c r="E652" s="68">
        <v>100</v>
      </c>
    </row>
    <row r="653" spans="1:5" s="7" customFormat="1" ht="12.75" customHeight="1">
      <c r="A653" s="60"/>
      <c r="B653" s="61">
        <v>40905</v>
      </c>
      <c r="C653" s="60" t="s">
        <v>526</v>
      </c>
      <c r="D653" s="65" t="s">
        <v>1461</v>
      </c>
      <c r="E653" s="67">
        <v>1000</v>
      </c>
    </row>
    <row r="654" spans="1:5" s="7" customFormat="1" ht="12.75" customHeight="1">
      <c r="A654" s="57"/>
      <c r="B654" s="62">
        <v>40904</v>
      </c>
      <c r="C654" s="57" t="s">
        <v>526</v>
      </c>
      <c r="D654" s="59" t="s">
        <v>472</v>
      </c>
      <c r="E654" s="68">
        <v>250</v>
      </c>
    </row>
    <row r="655" spans="1:5" s="7" customFormat="1" ht="12.75" customHeight="1">
      <c r="A655" s="60"/>
      <c r="B655" s="61">
        <v>40904</v>
      </c>
      <c r="C655" s="60" t="s">
        <v>526</v>
      </c>
      <c r="D655" s="65" t="s">
        <v>1344</v>
      </c>
      <c r="E655" s="67">
        <v>130</v>
      </c>
    </row>
    <row r="656" spans="1:5" s="7" customFormat="1" ht="12.75" customHeight="1">
      <c r="A656" s="57"/>
      <c r="B656" s="62">
        <v>40904</v>
      </c>
      <c r="C656" s="57" t="s">
        <v>526</v>
      </c>
      <c r="D656" s="59" t="s">
        <v>1211</v>
      </c>
      <c r="E656" s="68">
        <v>120</v>
      </c>
    </row>
    <row r="657" spans="1:5" s="7" customFormat="1" ht="12.75" customHeight="1">
      <c r="A657" s="60"/>
      <c r="B657" s="61">
        <v>40900</v>
      </c>
      <c r="C657" s="60" t="s">
        <v>526</v>
      </c>
      <c r="D657" s="65" t="s">
        <v>1669</v>
      </c>
      <c r="E657" s="67">
        <v>750</v>
      </c>
    </row>
    <row r="658" spans="1:5" s="7" customFormat="1" ht="12.75" customHeight="1">
      <c r="A658" s="57"/>
      <c r="B658" s="62">
        <v>40900</v>
      </c>
      <c r="C658" s="57" t="s">
        <v>526</v>
      </c>
      <c r="D658" s="59" t="s">
        <v>1505</v>
      </c>
      <c r="E658" s="68">
        <v>50</v>
      </c>
    </row>
    <row r="659" spans="1:5" s="7" customFormat="1" ht="12.75" customHeight="1">
      <c r="A659" s="60"/>
      <c r="B659" s="61">
        <v>40897</v>
      </c>
      <c r="C659" s="60" t="s">
        <v>526</v>
      </c>
      <c r="D659" s="65" t="s">
        <v>46</v>
      </c>
      <c r="E659" s="67">
        <v>80</v>
      </c>
    </row>
    <row r="660" spans="1:5" s="7" customFormat="1" ht="12.75" customHeight="1">
      <c r="A660" s="57"/>
      <c r="B660" s="62">
        <v>40897</v>
      </c>
      <c r="C660" s="57" t="s">
        <v>526</v>
      </c>
      <c r="D660" s="59" t="s">
        <v>46</v>
      </c>
      <c r="E660" s="68">
        <v>150</v>
      </c>
    </row>
    <row r="661" spans="1:5" s="7" customFormat="1" ht="12.75" customHeight="1">
      <c r="A661" s="60"/>
      <c r="B661" s="61">
        <v>40893</v>
      </c>
      <c r="C661" s="60" t="s">
        <v>526</v>
      </c>
      <c r="D661" s="65" t="s">
        <v>1462</v>
      </c>
      <c r="E661" s="67">
        <v>193.68</v>
      </c>
    </row>
    <row r="662" spans="1:5" s="7" customFormat="1" ht="12.75" customHeight="1">
      <c r="A662" s="57"/>
      <c r="B662" s="62">
        <v>40893</v>
      </c>
      <c r="C662" s="57" t="s">
        <v>526</v>
      </c>
      <c r="D662" s="59" t="s">
        <v>1462</v>
      </c>
      <c r="E662" s="68">
        <v>48.42</v>
      </c>
    </row>
    <row r="663" spans="1:5" s="7" customFormat="1" ht="12.75" customHeight="1">
      <c r="A663" s="60"/>
      <c r="B663" s="61">
        <v>40893</v>
      </c>
      <c r="C663" s="60" t="s">
        <v>526</v>
      </c>
      <c r="D663" s="65" t="s">
        <v>1462</v>
      </c>
      <c r="E663" s="67">
        <v>242.1</v>
      </c>
    </row>
    <row r="664" spans="1:5" s="7" customFormat="1" ht="12.75" customHeight="1">
      <c r="A664" s="57"/>
      <c r="B664" s="62">
        <v>40892</v>
      </c>
      <c r="C664" s="57" t="s">
        <v>526</v>
      </c>
      <c r="D664" s="59" t="s">
        <v>1507</v>
      </c>
      <c r="E664" s="68">
        <v>50</v>
      </c>
    </row>
    <row r="665" spans="1:5" s="7" customFormat="1" ht="12.75" customHeight="1">
      <c r="A665" s="60"/>
      <c r="B665" s="61">
        <v>40886</v>
      </c>
      <c r="C665" s="60" t="s">
        <v>526</v>
      </c>
      <c r="D665" s="65" t="s">
        <v>1291</v>
      </c>
      <c r="E665" s="67">
        <v>150</v>
      </c>
    </row>
    <row r="666" spans="1:5" s="7" customFormat="1" ht="12.75" customHeight="1">
      <c r="A666" s="57"/>
      <c r="B666" s="62">
        <v>40886</v>
      </c>
      <c r="C666" s="57" t="s">
        <v>526</v>
      </c>
      <c r="D666" s="59" t="s">
        <v>452</v>
      </c>
      <c r="E666" s="68">
        <v>40</v>
      </c>
    </row>
    <row r="667" spans="1:5" s="7" customFormat="1" ht="12.75" customHeight="1">
      <c r="A667" s="60"/>
      <c r="B667" s="61">
        <v>40884</v>
      </c>
      <c r="C667" s="60" t="s">
        <v>526</v>
      </c>
      <c r="D667" s="65" t="s">
        <v>1281</v>
      </c>
      <c r="E667" s="67">
        <v>200</v>
      </c>
    </row>
    <row r="668" spans="1:5" s="7" customFormat="1" ht="12.75" customHeight="1">
      <c r="A668" s="57"/>
      <c r="B668" s="62">
        <v>40879</v>
      </c>
      <c r="C668" s="57" t="s">
        <v>526</v>
      </c>
      <c r="D668" s="59" t="s">
        <v>1463</v>
      </c>
      <c r="E668" s="68">
        <v>7</v>
      </c>
    </row>
    <row r="669" spans="1:5" s="7" customFormat="1" ht="12.75" customHeight="1">
      <c r="A669" s="60"/>
      <c r="B669" s="61">
        <v>40876</v>
      </c>
      <c r="C669" s="60" t="s">
        <v>526</v>
      </c>
      <c r="D669" s="65" t="s">
        <v>1464</v>
      </c>
      <c r="E669" s="67">
        <v>27</v>
      </c>
    </row>
    <row r="670" spans="1:5" s="7" customFormat="1" ht="12.75" customHeight="1">
      <c r="A670" s="57"/>
      <c r="B670" s="62">
        <v>40876</v>
      </c>
      <c r="C670" s="57" t="s">
        <v>526</v>
      </c>
      <c r="D670" s="59" t="s">
        <v>287</v>
      </c>
      <c r="E670" s="68">
        <v>1170</v>
      </c>
    </row>
    <row r="671" spans="1:5" s="7" customFormat="1" ht="12.75" customHeight="1">
      <c r="A671" s="60"/>
      <c r="B671" s="61">
        <v>40875</v>
      </c>
      <c r="C671" s="60" t="s">
        <v>526</v>
      </c>
      <c r="D671" s="65" t="s">
        <v>434</v>
      </c>
      <c r="E671" s="67">
        <v>130</v>
      </c>
    </row>
    <row r="672" spans="1:5" s="7" customFormat="1" ht="12.75" customHeight="1">
      <c r="A672" s="57"/>
      <c r="B672" s="62">
        <v>40872</v>
      </c>
      <c r="C672" s="57" t="s">
        <v>526</v>
      </c>
      <c r="D672" s="59" t="s">
        <v>1442</v>
      </c>
      <c r="E672" s="68">
        <v>950</v>
      </c>
    </row>
    <row r="673" spans="1:5" s="7" customFormat="1" ht="12.75" customHeight="1">
      <c r="A673" s="60"/>
      <c r="B673" s="61">
        <v>40872</v>
      </c>
      <c r="C673" s="60" t="s">
        <v>526</v>
      </c>
      <c r="D673" s="65" t="s">
        <v>1465</v>
      </c>
      <c r="E673" s="67">
        <v>320</v>
      </c>
    </row>
    <row r="674" spans="1:5" s="7" customFormat="1" ht="12.75" customHeight="1">
      <c r="A674" s="57"/>
      <c r="B674" s="62">
        <v>40871</v>
      </c>
      <c r="C674" s="57" t="s">
        <v>526</v>
      </c>
      <c r="D674" s="59" t="s">
        <v>1466</v>
      </c>
      <c r="E674" s="68">
        <v>10</v>
      </c>
    </row>
    <row r="675" spans="1:5" s="7" customFormat="1" ht="12.75" customHeight="1">
      <c r="A675" s="60"/>
      <c r="B675" s="61">
        <v>40861</v>
      </c>
      <c r="C675" s="60" t="s">
        <v>526</v>
      </c>
      <c r="D675" s="65" t="s">
        <v>614</v>
      </c>
      <c r="E675" s="67">
        <v>90</v>
      </c>
    </row>
    <row r="676" spans="1:5" s="7" customFormat="1" ht="12.75" customHeight="1">
      <c r="A676" s="57"/>
      <c r="B676" s="62">
        <v>40861</v>
      </c>
      <c r="C676" s="57" t="s">
        <v>526</v>
      </c>
      <c r="D676" s="59" t="s">
        <v>601</v>
      </c>
      <c r="E676" s="68">
        <v>15</v>
      </c>
    </row>
    <row r="677" spans="1:5" s="7" customFormat="1" ht="12.75" customHeight="1">
      <c r="A677" s="60"/>
      <c r="B677" s="61">
        <v>40855</v>
      </c>
      <c r="C677" s="60" t="s">
        <v>526</v>
      </c>
      <c r="D677" s="65" t="s">
        <v>1300</v>
      </c>
      <c r="E677" s="67">
        <v>76.070391</v>
      </c>
    </row>
    <row r="678" spans="1:5" s="7" customFormat="1" ht="12.75" customHeight="1">
      <c r="A678" s="57"/>
      <c r="B678" s="62">
        <v>40855</v>
      </c>
      <c r="C678" s="57" t="s">
        <v>526</v>
      </c>
      <c r="D678" s="59" t="s">
        <v>1299</v>
      </c>
      <c r="E678" s="68">
        <v>64.038788</v>
      </c>
    </row>
    <row r="679" spans="1:5" s="7" customFormat="1" ht="12.75" customHeight="1">
      <c r="A679" s="60"/>
      <c r="B679" s="61">
        <v>40855</v>
      </c>
      <c r="C679" s="60" t="s">
        <v>526</v>
      </c>
      <c r="D679" s="65" t="s">
        <v>1298</v>
      </c>
      <c r="E679" s="67">
        <v>53.40459</v>
      </c>
    </row>
    <row r="680" spans="1:5" s="7" customFormat="1" ht="12.75" customHeight="1">
      <c r="A680" s="57"/>
      <c r="B680" s="62">
        <v>40855</v>
      </c>
      <c r="C680" s="57" t="s">
        <v>526</v>
      </c>
      <c r="D680" s="59" t="s">
        <v>1297</v>
      </c>
      <c r="E680" s="68">
        <v>73.686035</v>
      </c>
    </row>
    <row r="681" spans="1:5" s="7" customFormat="1" ht="12.75" customHeight="1">
      <c r="A681" s="60"/>
      <c r="B681" s="61">
        <v>40855</v>
      </c>
      <c r="C681" s="60" t="s">
        <v>526</v>
      </c>
      <c r="D681" s="65" t="s">
        <v>1296</v>
      </c>
      <c r="E681" s="67">
        <v>38.36021</v>
      </c>
    </row>
    <row r="682" spans="1:5" s="7" customFormat="1" ht="12.75" customHeight="1">
      <c r="A682" s="57"/>
      <c r="B682" s="62">
        <v>40842</v>
      </c>
      <c r="C682" s="57" t="s">
        <v>526</v>
      </c>
      <c r="D682" s="59" t="s">
        <v>1391</v>
      </c>
      <c r="E682" s="68">
        <v>55.000000019999995</v>
      </c>
    </row>
    <row r="683" spans="1:5" s="7" customFormat="1" ht="12.75" customHeight="1">
      <c r="A683" s="60"/>
      <c r="B683" s="61">
        <v>40827</v>
      </c>
      <c r="C683" s="60" t="s">
        <v>526</v>
      </c>
      <c r="D683" s="65" t="s">
        <v>1467</v>
      </c>
      <c r="E683" s="67">
        <v>37.067550000000004</v>
      </c>
    </row>
    <row r="684" spans="1:5" s="7" customFormat="1" ht="12.75" customHeight="1">
      <c r="A684" s="57"/>
      <c r="B684" s="62">
        <v>40816</v>
      </c>
      <c r="C684" s="57" t="s">
        <v>526</v>
      </c>
      <c r="D684" s="59" t="s">
        <v>407</v>
      </c>
      <c r="E684" s="68">
        <v>10</v>
      </c>
    </row>
    <row r="685" spans="1:5" s="7" customFormat="1" ht="12.75" customHeight="1">
      <c r="A685" s="60"/>
      <c r="B685" s="61">
        <v>40806</v>
      </c>
      <c r="C685" s="60" t="s">
        <v>526</v>
      </c>
      <c r="D685" s="65" t="s">
        <v>1413</v>
      </c>
      <c r="E685" s="67">
        <v>500</v>
      </c>
    </row>
    <row r="686" spans="1:5" s="7" customFormat="1" ht="12.75" customHeight="1">
      <c r="A686" s="57"/>
      <c r="B686" s="62">
        <v>40800</v>
      </c>
      <c r="C686" s="57" t="s">
        <v>526</v>
      </c>
      <c r="D686" s="59" t="s">
        <v>598</v>
      </c>
      <c r="E686" s="68">
        <v>50</v>
      </c>
    </row>
    <row r="687" spans="1:5" s="7" customFormat="1" ht="12.75" customHeight="1">
      <c r="A687" s="60"/>
      <c r="B687" s="61">
        <v>40792</v>
      </c>
      <c r="C687" s="60" t="s">
        <v>526</v>
      </c>
      <c r="D687" s="65" t="s">
        <v>607</v>
      </c>
      <c r="E687" s="67">
        <v>180</v>
      </c>
    </row>
    <row r="688" spans="1:5" s="7" customFormat="1" ht="12.75" customHeight="1">
      <c r="A688" s="57"/>
      <c r="B688" s="62">
        <v>40786</v>
      </c>
      <c r="C688" s="57" t="s">
        <v>526</v>
      </c>
      <c r="D688" s="59" t="s">
        <v>1393</v>
      </c>
      <c r="E688" s="68">
        <v>50</v>
      </c>
    </row>
    <row r="689" spans="1:5" s="7" customFormat="1" ht="12.75" customHeight="1">
      <c r="A689" s="60"/>
      <c r="B689" s="61">
        <v>40774</v>
      </c>
      <c r="C689" s="60" t="s">
        <v>526</v>
      </c>
      <c r="D689" s="65" t="s">
        <v>1374</v>
      </c>
      <c r="E689" s="67">
        <v>400</v>
      </c>
    </row>
    <row r="690" spans="1:5" s="7" customFormat="1" ht="12.75" customHeight="1">
      <c r="A690" s="57"/>
      <c r="B690" s="62">
        <v>40771</v>
      </c>
      <c r="C690" s="57" t="s">
        <v>526</v>
      </c>
      <c r="D690" s="59" t="s">
        <v>1375</v>
      </c>
      <c r="E690" s="68">
        <v>110</v>
      </c>
    </row>
    <row r="691" spans="1:5" s="7" customFormat="1" ht="12.75" customHeight="1">
      <c r="A691" s="60"/>
      <c r="B691" s="61">
        <v>40767</v>
      </c>
      <c r="C691" s="60" t="s">
        <v>526</v>
      </c>
      <c r="D691" s="65" t="s">
        <v>1377</v>
      </c>
      <c r="E691" s="67">
        <v>18</v>
      </c>
    </row>
    <row r="692" spans="1:5" s="7" customFormat="1" ht="12.75" customHeight="1">
      <c r="A692" s="57"/>
      <c r="B692" s="62">
        <v>40767</v>
      </c>
      <c r="C692" s="57" t="s">
        <v>526</v>
      </c>
      <c r="D692" s="59" t="s">
        <v>1380</v>
      </c>
      <c r="E692" s="68">
        <v>70</v>
      </c>
    </row>
    <row r="693" spans="1:5" s="7" customFormat="1" ht="12.75" customHeight="1">
      <c r="A693" s="60"/>
      <c r="B693" s="61">
        <v>40767</v>
      </c>
      <c r="C693" s="60" t="s">
        <v>526</v>
      </c>
      <c r="D693" s="65" t="s">
        <v>1379</v>
      </c>
      <c r="E693" s="67">
        <v>22</v>
      </c>
    </row>
    <row r="694" spans="1:5" s="7" customFormat="1" ht="12.75" customHeight="1">
      <c r="A694" s="57"/>
      <c r="B694" s="62">
        <v>40767</v>
      </c>
      <c r="C694" s="57" t="s">
        <v>526</v>
      </c>
      <c r="D694" s="59" t="s">
        <v>1376</v>
      </c>
      <c r="E694" s="68">
        <v>45</v>
      </c>
    </row>
    <row r="695" spans="1:5" s="7" customFormat="1" ht="12.75" customHeight="1">
      <c r="A695" s="60"/>
      <c r="B695" s="61">
        <v>40767</v>
      </c>
      <c r="C695" s="60" t="s">
        <v>526</v>
      </c>
      <c r="D695" s="65" t="s">
        <v>1378</v>
      </c>
      <c r="E695" s="67">
        <v>45</v>
      </c>
    </row>
    <row r="696" spans="1:5" s="7" customFormat="1" ht="12.75" customHeight="1">
      <c r="A696" s="57"/>
      <c r="B696" s="62">
        <v>40764</v>
      </c>
      <c r="C696" s="57" t="s">
        <v>526</v>
      </c>
      <c r="D696" s="59" t="s">
        <v>1325</v>
      </c>
      <c r="E696" s="68">
        <v>33</v>
      </c>
    </row>
    <row r="697" spans="1:5" s="7" customFormat="1" ht="12.75" customHeight="1">
      <c r="A697" s="60"/>
      <c r="B697" s="61">
        <v>40764</v>
      </c>
      <c r="C697" s="60" t="s">
        <v>526</v>
      </c>
      <c r="D697" s="65" t="s">
        <v>605</v>
      </c>
      <c r="E697" s="67">
        <v>325</v>
      </c>
    </row>
    <row r="698" spans="1:5" s="7" customFormat="1" ht="12.75" customHeight="1">
      <c r="A698" s="57"/>
      <c r="B698" s="62">
        <v>40760</v>
      </c>
      <c r="C698" s="57" t="s">
        <v>526</v>
      </c>
      <c r="D698" s="59" t="s">
        <v>1381</v>
      </c>
      <c r="E698" s="68">
        <v>1000</v>
      </c>
    </row>
    <row r="699" spans="1:5" s="7" customFormat="1" ht="12.75" customHeight="1">
      <c r="A699" s="60"/>
      <c r="B699" s="61">
        <v>40746</v>
      </c>
      <c r="C699" s="60" t="s">
        <v>526</v>
      </c>
      <c r="D699" s="65" t="s">
        <v>1341</v>
      </c>
      <c r="E699" s="67">
        <v>148</v>
      </c>
    </row>
    <row r="700" spans="1:5" s="7" customFormat="1" ht="12.75" customHeight="1">
      <c r="A700" s="57"/>
      <c r="B700" s="62">
        <v>40742</v>
      </c>
      <c r="C700" s="57" t="s">
        <v>526</v>
      </c>
      <c r="D700" s="59" t="s">
        <v>1342</v>
      </c>
      <c r="E700" s="68">
        <v>415</v>
      </c>
    </row>
    <row r="701" spans="1:5" s="7" customFormat="1" ht="12.75" customHeight="1">
      <c r="A701" s="60"/>
      <c r="B701" s="61">
        <v>40739</v>
      </c>
      <c r="C701" s="60" t="s">
        <v>526</v>
      </c>
      <c r="D701" s="65" t="s">
        <v>589</v>
      </c>
      <c r="E701" s="67">
        <v>170</v>
      </c>
    </row>
    <row r="702" spans="1:5" s="7" customFormat="1" ht="12.75" customHeight="1">
      <c r="A702" s="57"/>
      <c r="B702" s="62">
        <v>40735</v>
      </c>
      <c r="C702" s="57" t="s">
        <v>526</v>
      </c>
      <c r="D702" s="59" t="s">
        <v>1343</v>
      </c>
      <c r="E702" s="68">
        <v>300</v>
      </c>
    </row>
    <row r="703" spans="1:5" s="7" customFormat="1" ht="12.75" customHeight="1">
      <c r="A703" s="60"/>
      <c r="B703" s="61">
        <v>40730</v>
      </c>
      <c r="C703" s="60" t="s">
        <v>526</v>
      </c>
      <c r="D703" s="65" t="s">
        <v>1344</v>
      </c>
      <c r="E703" s="67">
        <v>130</v>
      </c>
    </row>
    <row r="704" spans="1:5" s="7" customFormat="1" ht="12.75" customHeight="1">
      <c r="A704" s="57"/>
      <c r="B704" s="62">
        <v>40729</v>
      </c>
      <c r="C704" s="57" t="s">
        <v>526</v>
      </c>
      <c r="D704" s="59" t="s">
        <v>622</v>
      </c>
      <c r="E704" s="68">
        <v>250</v>
      </c>
    </row>
    <row r="705" spans="1:5" s="7" customFormat="1" ht="12.75" customHeight="1">
      <c r="A705" s="60"/>
      <c r="B705" s="61">
        <v>40724</v>
      </c>
      <c r="C705" s="60" t="s">
        <v>526</v>
      </c>
      <c r="D705" s="65" t="s">
        <v>1345</v>
      </c>
      <c r="E705" s="67">
        <v>230</v>
      </c>
    </row>
    <row r="706" spans="1:5" s="7" customFormat="1" ht="12.75" customHeight="1">
      <c r="A706" s="57"/>
      <c r="B706" s="62">
        <v>40714</v>
      </c>
      <c r="C706" s="57" t="s">
        <v>526</v>
      </c>
      <c r="D706" s="59" t="s">
        <v>1328</v>
      </c>
      <c r="E706" s="68">
        <v>193.68</v>
      </c>
    </row>
    <row r="707" spans="1:5" s="7" customFormat="1" ht="12.75" customHeight="1">
      <c r="A707" s="60"/>
      <c r="B707" s="61">
        <v>40714</v>
      </c>
      <c r="C707" s="60" t="s">
        <v>526</v>
      </c>
      <c r="D707" s="65" t="s">
        <v>1328</v>
      </c>
      <c r="E707" s="67">
        <v>48.42</v>
      </c>
    </row>
    <row r="708" spans="1:5" s="7" customFormat="1" ht="12.75" customHeight="1">
      <c r="A708" s="57"/>
      <c r="B708" s="62">
        <v>40714</v>
      </c>
      <c r="C708" s="57" t="s">
        <v>526</v>
      </c>
      <c r="D708" s="59" t="s">
        <v>1328</v>
      </c>
      <c r="E708" s="68">
        <v>242.1</v>
      </c>
    </row>
    <row r="709" spans="1:5" s="7" customFormat="1" ht="12.75" customHeight="1">
      <c r="A709" s="60"/>
      <c r="B709" s="61">
        <v>40701</v>
      </c>
      <c r="C709" s="60" t="s">
        <v>526</v>
      </c>
      <c r="D709" s="65" t="s">
        <v>597</v>
      </c>
      <c r="E709" s="67">
        <v>170</v>
      </c>
    </row>
    <row r="710" spans="1:5" s="7" customFormat="1" ht="12.75" customHeight="1">
      <c r="A710" s="57"/>
      <c r="B710" s="62">
        <v>40695</v>
      </c>
      <c r="C710" s="57" t="s">
        <v>526</v>
      </c>
      <c r="D710" s="59" t="s">
        <v>1329</v>
      </c>
      <c r="E710" s="68">
        <v>75</v>
      </c>
    </row>
    <row r="711" spans="1:5" s="7" customFormat="1" ht="12.75" customHeight="1">
      <c r="A711" s="60"/>
      <c r="B711" s="61">
        <v>40681</v>
      </c>
      <c r="C711" s="60" t="s">
        <v>526</v>
      </c>
      <c r="D711" s="65" t="s">
        <v>1295</v>
      </c>
      <c r="E711" s="67">
        <v>91.5</v>
      </c>
    </row>
    <row r="712" spans="1:5" s="7" customFormat="1" ht="12.75" customHeight="1">
      <c r="A712" s="57"/>
      <c r="B712" s="62">
        <v>40681</v>
      </c>
      <c r="C712" s="57" t="s">
        <v>526</v>
      </c>
      <c r="D712" s="59" t="s">
        <v>1294</v>
      </c>
      <c r="E712" s="68">
        <v>180</v>
      </c>
    </row>
    <row r="713" spans="1:5" s="7" customFormat="1" ht="12.75" customHeight="1">
      <c r="A713" s="60"/>
      <c r="B713" s="61">
        <v>40681</v>
      </c>
      <c r="C713" s="60" t="s">
        <v>526</v>
      </c>
      <c r="D713" s="65" t="s">
        <v>1293</v>
      </c>
      <c r="E713" s="67">
        <v>60.5</v>
      </c>
    </row>
    <row r="714" spans="1:5" s="7" customFormat="1" ht="12.75" customHeight="1">
      <c r="A714" s="57"/>
      <c r="B714" s="62">
        <v>40681</v>
      </c>
      <c r="C714" s="57" t="s">
        <v>526</v>
      </c>
      <c r="D714" s="59" t="s">
        <v>601</v>
      </c>
      <c r="E714" s="68">
        <v>15</v>
      </c>
    </row>
    <row r="715" spans="1:5" s="7" customFormat="1" ht="12.75" customHeight="1">
      <c r="A715" s="60"/>
      <c r="B715" s="61">
        <v>40680</v>
      </c>
      <c r="C715" s="60" t="s">
        <v>526</v>
      </c>
      <c r="D715" s="65" t="s">
        <v>482</v>
      </c>
      <c r="E715" s="67">
        <v>70</v>
      </c>
    </row>
    <row r="716" spans="1:5" s="7" customFormat="1" ht="12.75" customHeight="1">
      <c r="A716" s="57"/>
      <c r="B716" s="62">
        <v>40679</v>
      </c>
      <c r="C716" s="57" t="s">
        <v>526</v>
      </c>
      <c r="D716" s="59" t="s">
        <v>614</v>
      </c>
      <c r="E716" s="68">
        <v>90</v>
      </c>
    </row>
    <row r="717" spans="1:5" s="7" customFormat="1" ht="12.75" customHeight="1">
      <c r="A717" s="60"/>
      <c r="B717" s="61">
        <v>40668</v>
      </c>
      <c r="C717" s="60" t="s">
        <v>526</v>
      </c>
      <c r="D717" s="65" t="s">
        <v>1300</v>
      </c>
      <c r="E717" s="67">
        <v>80.23776198</v>
      </c>
    </row>
    <row r="718" spans="1:5" s="7" customFormat="1" ht="12.75" customHeight="1">
      <c r="A718" s="57"/>
      <c r="B718" s="62">
        <v>40668</v>
      </c>
      <c r="C718" s="57" t="s">
        <v>526</v>
      </c>
      <c r="D718" s="59" t="s">
        <v>1299</v>
      </c>
      <c r="E718" s="68">
        <v>61.8139517</v>
      </c>
    </row>
    <row r="719" spans="1:5" s="7" customFormat="1" ht="12.75" customHeight="1">
      <c r="A719" s="60"/>
      <c r="B719" s="61">
        <v>40668</v>
      </c>
      <c r="C719" s="60" t="s">
        <v>526</v>
      </c>
      <c r="D719" s="65" t="s">
        <v>1298</v>
      </c>
      <c r="E719" s="67">
        <v>51.21994731</v>
      </c>
    </row>
    <row r="720" spans="1:5" s="7" customFormat="1" ht="12.75" customHeight="1">
      <c r="A720" s="57"/>
      <c r="B720" s="62">
        <v>40668</v>
      </c>
      <c r="C720" s="57" t="s">
        <v>526</v>
      </c>
      <c r="D720" s="59" t="s">
        <v>1297</v>
      </c>
      <c r="E720" s="68">
        <v>70.32786362</v>
      </c>
    </row>
    <row r="721" spans="1:5" s="7" customFormat="1" ht="12.75" customHeight="1">
      <c r="A721" s="60"/>
      <c r="B721" s="61">
        <v>40668</v>
      </c>
      <c r="C721" s="60" t="s">
        <v>526</v>
      </c>
      <c r="D721" s="65" t="s">
        <v>1296</v>
      </c>
      <c r="E721" s="67">
        <v>36.40047538</v>
      </c>
    </row>
    <row r="722" spans="1:5" s="7" customFormat="1" ht="12.75" customHeight="1">
      <c r="A722" s="57"/>
      <c r="B722" s="62">
        <v>40661</v>
      </c>
      <c r="C722" s="57" t="s">
        <v>526</v>
      </c>
      <c r="D722" s="59" t="s">
        <v>1302</v>
      </c>
      <c r="E722" s="68">
        <v>55</v>
      </c>
    </row>
    <row r="723" spans="1:5" s="7" customFormat="1" ht="12.75" customHeight="1">
      <c r="A723" s="60"/>
      <c r="B723" s="61">
        <v>40661</v>
      </c>
      <c r="C723" s="60" t="s">
        <v>526</v>
      </c>
      <c r="D723" s="65" t="s">
        <v>1301</v>
      </c>
      <c r="E723" s="67">
        <v>65</v>
      </c>
    </row>
    <row r="724" spans="1:5" s="7" customFormat="1" ht="12.75" customHeight="1">
      <c r="A724" s="57"/>
      <c r="B724" s="62">
        <v>40660</v>
      </c>
      <c r="C724" s="57" t="s">
        <v>526</v>
      </c>
      <c r="D724" s="59" t="s">
        <v>1303</v>
      </c>
      <c r="E724" s="68">
        <v>70</v>
      </c>
    </row>
    <row r="725" spans="1:5" s="7" customFormat="1" ht="12.75" customHeight="1">
      <c r="A725" s="60"/>
      <c r="B725" s="61">
        <v>40646</v>
      </c>
      <c r="C725" s="60" t="s">
        <v>526</v>
      </c>
      <c r="D725" s="65" t="s">
        <v>1272</v>
      </c>
      <c r="E725" s="67">
        <v>500</v>
      </c>
    </row>
    <row r="726" spans="1:5" s="7" customFormat="1" ht="12.75" customHeight="1">
      <c r="A726" s="57"/>
      <c r="B726" s="62">
        <v>40646</v>
      </c>
      <c r="C726" s="57" t="s">
        <v>526</v>
      </c>
      <c r="D726" s="59" t="s">
        <v>1271</v>
      </c>
      <c r="E726" s="68">
        <v>300</v>
      </c>
    </row>
    <row r="727" spans="1:5" s="7" customFormat="1" ht="12.75" customHeight="1">
      <c r="A727" s="60"/>
      <c r="B727" s="61">
        <v>40632</v>
      </c>
      <c r="C727" s="60" t="s">
        <v>526</v>
      </c>
      <c r="D727" s="65" t="s">
        <v>107</v>
      </c>
      <c r="E727" s="67">
        <v>700</v>
      </c>
    </row>
    <row r="728" spans="1:5" s="7" customFormat="1" ht="12.75" customHeight="1">
      <c r="A728" s="57"/>
      <c r="B728" s="62">
        <v>40632</v>
      </c>
      <c r="C728" s="57" t="s">
        <v>526</v>
      </c>
      <c r="D728" s="59" t="s">
        <v>107</v>
      </c>
      <c r="E728" s="68">
        <v>650</v>
      </c>
    </row>
    <row r="729" spans="1:5" s="7" customFormat="1" ht="12.75" customHeight="1">
      <c r="A729" s="60"/>
      <c r="B729" s="61">
        <v>40632</v>
      </c>
      <c r="C729" s="60" t="s">
        <v>526</v>
      </c>
      <c r="D729" s="65" t="s">
        <v>107</v>
      </c>
      <c r="E729" s="67">
        <v>650</v>
      </c>
    </row>
    <row r="730" spans="1:5" s="7" customFormat="1" ht="12.75" customHeight="1">
      <c r="A730" s="57"/>
      <c r="B730" s="62">
        <v>40631</v>
      </c>
      <c r="C730" s="57" t="s">
        <v>526</v>
      </c>
      <c r="D730" s="59" t="s">
        <v>1270</v>
      </c>
      <c r="E730" s="68">
        <v>30</v>
      </c>
    </row>
    <row r="731" spans="1:5" s="7" customFormat="1" ht="12.75" customHeight="1">
      <c r="A731" s="60"/>
      <c r="B731" s="61">
        <v>40620</v>
      </c>
      <c r="C731" s="60" t="s">
        <v>526</v>
      </c>
      <c r="D731" s="65" t="s">
        <v>30</v>
      </c>
      <c r="E731" s="67">
        <v>150</v>
      </c>
    </row>
    <row r="732" spans="1:5" s="7" customFormat="1" ht="12.75" customHeight="1">
      <c r="A732" s="57"/>
      <c r="B732" s="62">
        <v>40613</v>
      </c>
      <c r="C732" s="57" t="s">
        <v>526</v>
      </c>
      <c r="D732" s="59" t="s">
        <v>607</v>
      </c>
      <c r="E732" s="68">
        <v>170</v>
      </c>
    </row>
    <row r="733" spans="1:5" s="7" customFormat="1" ht="12.75" customHeight="1">
      <c r="A733" s="60"/>
      <c r="B733" s="61">
        <v>40597</v>
      </c>
      <c r="C733" s="60" t="s">
        <v>526</v>
      </c>
      <c r="D733" s="65" t="s">
        <v>1392</v>
      </c>
      <c r="E733" s="67">
        <v>15</v>
      </c>
    </row>
    <row r="734" spans="1:5" s="7" customFormat="1" ht="12.75" customHeight="1">
      <c r="A734" s="57"/>
      <c r="B734" s="62">
        <v>40592</v>
      </c>
      <c r="C734" s="57" t="s">
        <v>526</v>
      </c>
      <c r="D734" s="59" t="s">
        <v>1224</v>
      </c>
      <c r="E734" s="68">
        <v>34</v>
      </c>
    </row>
    <row r="735" spans="1:5" s="7" customFormat="1" ht="12.75" customHeight="1">
      <c r="A735" s="60"/>
      <c r="B735" s="61">
        <v>40592</v>
      </c>
      <c r="C735" s="60" t="s">
        <v>526</v>
      </c>
      <c r="D735" s="65" t="s">
        <v>1225</v>
      </c>
      <c r="E735" s="67">
        <v>26</v>
      </c>
    </row>
    <row r="736" spans="1:5" s="7" customFormat="1" ht="12.75" customHeight="1">
      <c r="A736" s="57"/>
      <c r="B736" s="62">
        <v>40592</v>
      </c>
      <c r="C736" s="57" t="s">
        <v>526</v>
      </c>
      <c r="D736" s="59" t="s">
        <v>1226</v>
      </c>
      <c r="E736" s="68">
        <v>53</v>
      </c>
    </row>
    <row r="737" spans="1:5" s="7" customFormat="1" ht="12.75" customHeight="1">
      <c r="A737" s="60"/>
      <c r="B737" s="61">
        <v>40590</v>
      </c>
      <c r="C737" s="60" t="s">
        <v>526</v>
      </c>
      <c r="D737" s="65" t="s">
        <v>536</v>
      </c>
      <c r="E737" s="67">
        <v>150</v>
      </c>
    </row>
    <row r="738" spans="1:5" s="7" customFormat="1" ht="12.75" customHeight="1">
      <c r="A738" s="57"/>
      <c r="B738" s="62">
        <v>40589</v>
      </c>
      <c r="C738" s="57" t="s">
        <v>526</v>
      </c>
      <c r="D738" s="59" t="s">
        <v>456</v>
      </c>
      <c r="E738" s="68">
        <v>1500</v>
      </c>
    </row>
    <row r="739" spans="1:5" s="7" customFormat="1" ht="12.75" customHeight="1">
      <c r="A739" s="60"/>
      <c r="B739" s="61">
        <v>40578</v>
      </c>
      <c r="C739" s="60" t="s">
        <v>526</v>
      </c>
      <c r="D739" s="65" t="s">
        <v>1223</v>
      </c>
      <c r="E739" s="67">
        <v>430</v>
      </c>
    </row>
    <row r="740" spans="1:5" s="7" customFormat="1" ht="12.75" customHeight="1">
      <c r="A740" s="57"/>
      <c r="B740" s="62">
        <v>40577</v>
      </c>
      <c r="C740" s="57" t="s">
        <v>526</v>
      </c>
      <c r="D740" s="59" t="s">
        <v>643</v>
      </c>
      <c r="E740" s="68">
        <v>40</v>
      </c>
    </row>
    <row r="741" spans="1:5" s="7" customFormat="1" ht="12.75" customHeight="1">
      <c r="A741" s="60"/>
      <c r="B741" s="61">
        <v>40577</v>
      </c>
      <c r="C741" s="60" t="s">
        <v>526</v>
      </c>
      <c r="D741" s="65" t="s">
        <v>608</v>
      </c>
      <c r="E741" s="67">
        <v>71</v>
      </c>
    </row>
    <row r="742" spans="1:5" s="7" customFormat="1" ht="12.75" customHeight="1">
      <c r="A742" s="57"/>
      <c r="B742" s="62">
        <v>40574</v>
      </c>
      <c r="C742" s="57" t="s">
        <v>526</v>
      </c>
      <c r="D742" s="59" t="s">
        <v>580</v>
      </c>
      <c r="E742" s="68">
        <v>150</v>
      </c>
    </row>
    <row r="743" spans="1:5" s="7" customFormat="1" ht="12.75" customHeight="1">
      <c r="A743" s="60"/>
      <c r="B743" s="61">
        <v>40571</v>
      </c>
      <c r="C743" s="60" t="s">
        <v>526</v>
      </c>
      <c r="D743" s="65" t="s">
        <v>1215</v>
      </c>
      <c r="E743" s="67">
        <v>140</v>
      </c>
    </row>
    <row r="744" spans="1:5" s="7" customFormat="1" ht="12.75" customHeight="1">
      <c r="A744" s="57"/>
      <c r="B744" s="62">
        <v>40569</v>
      </c>
      <c r="C744" s="57" t="s">
        <v>526</v>
      </c>
      <c r="D744" s="59" t="s">
        <v>1222</v>
      </c>
      <c r="E744" s="68">
        <v>130</v>
      </c>
    </row>
    <row r="745" spans="1:5" s="7" customFormat="1" ht="12.75" customHeight="1">
      <c r="A745" s="60"/>
      <c r="B745" s="61">
        <v>40562</v>
      </c>
      <c r="C745" s="60" t="s">
        <v>526</v>
      </c>
      <c r="D745" s="65" t="s">
        <v>589</v>
      </c>
      <c r="E745" s="67">
        <v>150</v>
      </c>
    </row>
    <row r="746" spans="1:5" s="7" customFormat="1" ht="12.75" customHeight="1">
      <c r="A746" s="57"/>
      <c r="B746" s="62">
        <v>40561</v>
      </c>
      <c r="C746" s="57" t="s">
        <v>526</v>
      </c>
      <c r="D746" s="59" t="s">
        <v>590</v>
      </c>
      <c r="E746" s="68">
        <v>103</v>
      </c>
    </row>
    <row r="747" spans="1:5" s="7" customFormat="1" ht="12.75" customHeight="1">
      <c r="A747" s="60"/>
      <c r="B747" s="61">
        <v>40561</v>
      </c>
      <c r="C747" s="60" t="s">
        <v>526</v>
      </c>
      <c r="D747" s="65" t="s">
        <v>591</v>
      </c>
      <c r="E747" s="67">
        <v>99</v>
      </c>
    </row>
    <row r="748" spans="1:5" s="7" customFormat="1" ht="12.75" customHeight="1">
      <c r="A748" s="57"/>
      <c r="B748" s="62">
        <v>40560</v>
      </c>
      <c r="C748" s="57" t="s">
        <v>526</v>
      </c>
      <c r="D748" s="59" t="s">
        <v>592</v>
      </c>
      <c r="E748" s="68">
        <v>200</v>
      </c>
    </row>
    <row r="749" spans="1:5" s="7" customFormat="1" ht="12.75" customHeight="1">
      <c r="A749" s="60"/>
      <c r="B749" s="61">
        <v>40553</v>
      </c>
      <c r="C749" s="60" t="s">
        <v>526</v>
      </c>
      <c r="D749" s="65" t="s">
        <v>1221</v>
      </c>
      <c r="E749" s="67">
        <v>30</v>
      </c>
    </row>
    <row r="750" spans="1:5" s="7" customFormat="1" ht="12.75" customHeight="1">
      <c r="A750" s="46"/>
      <c r="B750" s="46"/>
      <c r="C750" s="46"/>
      <c r="D750" s="46" t="s">
        <v>6</v>
      </c>
      <c r="E750" s="47">
        <f>SUM(E650:E749)</f>
        <v>19549.02756401</v>
      </c>
    </row>
    <row r="751" spans="1:5" s="140" customFormat="1" ht="12.75" customHeight="1">
      <c r="A751" s="142"/>
      <c r="B751" s="141"/>
      <c r="C751" s="142"/>
      <c r="D751" s="142"/>
      <c r="E751" s="145"/>
    </row>
    <row r="752" spans="1:5" s="140" customFormat="1" ht="12.75" customHeight="1">
      <c r="A752" s="142"/>
      <c r="B752" s="141"/>
      <c r="C752" s="142"/>
      <c r="D752" s="142"/>
      <c r="E752" s="145"/>
    </row>
    <row r="753" spans="1:5" s="75" customFormat="1" ht="19.5" customHeight="1">
      <c r="A753" s="220" t="s">
        <v>525</v>
      </c>
      <c r="B753" s="221"/>
      <c r="C753" s="221"/>
      <c r="D753" s="221"/>
      <c r="E753" s="221"/>
    </row>
    <row r="754" spans="1:5" s="75" customFormat="1" ht="12.75" customHeight="1">
      <c r="A754" s="50" t="s">
        <v>403</v>
      </c>
      <c r="B754" s="50" t="s">
        <v>404</v>
      </c>
      <c r="C754" s="44" t="s">
        <v>4</v>
      </c>
      <c r="D754" s="50" t="s">
        <v>5</v>
      </c>
      <c r="E754" s="45" t="s">
        <v>3209</v>
      </c>
    </row>
    <row r="755" spans="1:5" s="7" customFormat="1" ht="12.75" customHeight="1">
      <c r="A755" s="63"/>
      <c r="B755" s="86">
        <v>40541</v>
      </c>
      <c r="C755" s="63" t="s">
        <v>526</v>
      </c>
      <c r="D755" s="64" t="s">
        <v>372</v>
      </c>
      <c r="E755" s="66">
        <v>200</v>
      </c>
    </row>
    <row r="756" spans="1:5" s="7" customFormat="1" ht="12.75" customHeight="1">
      <c r="A756" s="60"/>
      <c r="B756" s="61">
        <v>40539</v>
      </c>
      <c r="C756" s="60" t="s">
        <v>526</v>
      </c>
      <c r="D756" s="65" t="s">
        <v>593</v>
      </c>
      <c r="E756" s="67">
        <v>1630</v>
      </c>
    </row>
    <row r="757" spans="1:5" s="7" customFormat="1" ht="12.75" customHeight="1">
      <c r="A757" s="57"/>
      <c r="B757" s="62">
        <v>40535</v>
      </c>
      <c r="C757" s="57" t="s">
        <v>526</v>
      </c>
      <c r="D757" s="59" t="s">
        <v>594</v>
      </c>
      <c r="E757" s="68">
        <v>225</v>
      </c>
    </row>
    <row r="758" spans="1:5" s="7" customFormat="1" ht="12.75" customHeight="1">
      <c r="A758" s="60"/>
      <c r="B758" s="61">
        <v>40535</v>
      </c>
      <c r="C758" s="60" t="s">
        <v>526</v>
      </c>
      <c r="D758" s="65" t="s">
        <v>594</v>
      </c>
      <c r="E758" s="67">
        <v>45</v>
      </c>
    </row>
    <row r="759" spans="1:5" s="7" customFormat="1" ht="12.75" customHeight="1">
      <c r="A759" s="57"/>
      <c r="B759" s="62">
        <v>40535</v>
      </c>
      <c r="C759" s="57" t="s">
        <v>526</v>
      </c>
      <c r="D759" s="59" t="s">
        <v>594</v>
      </c>
      <c r="E759" s="68">
        <v>180</v>
      </c>
    </row>
    <row r="760" spans="1:5" s="7" customFormat="1" ht="12.75" customHeight="1">
      <c r="A760" s="60"/>
      <c r="B760" s="61">
        <v>40535</v>
      </c>
      <c r="C760" s="60" t="s">
        <v>526</v>
      </c>
      <c r="D760" s="65" t="s">
        <v>529</v>
      </c>
      <c r="E760" s="67">
        <v>350</v>
      </c>
    </row>
    <row r="761" spans="1:5" s="7" customFormat="1" ht="12.75" customHeight="1">
      <c r="A761" s="57"/>
      <c r="B761" s="62">
        <v>40532</v>
      </c>
      <c r="C761" s="57" t="s">
        <v>526</v>
      </c>
      <c r="D761" s="59" t="s">
        <v>595</v>
      </c>
      <c r="E761" s="68">
        <v>55</v>
      </c>
    </row>
    <row r="762" spans="1:5" s="7" customFormat="1" ht="12.75" customHeight="1">
      <c r="A762" s="60"/>
      <c r="B762" s="61">
        <v>40522</v>
      </c>
      <c r="C762" s="60" t="s">
        <v>526</v>
      </c>
      <c r="D762" s="65" t="s">
        <v>596</v>
      </c>
      <c r="E762" s="67">
        <v>300</v>
      </c>
    </row>
    <row r="763" spans="1:5" s="7" customFormat="1" ht="12.75" customHeight="1">
      <c r="A763" s="57"/>
      <c r="B763" s="62">
        <v>40521</v>
      </c>
      <c r="C763" s="57" t="s">
        <v>526</v>
      </c>
      <c r="D763" s="59" t="s">
        <v>597</v>
      </c>
      <c r="E763" s="68">
        <v>170</v>
      </c>
    </row>
    <row r="764" spans="1:5" s="7" customFormat="1" ht="12.75" customHeight="1">
      <c r="A764" s="60"/>
      <c r="B764" s="61">
        <v>40520</v>
      </c>
      <c r="C764" s="60" t="s">
        <v>526</v>
      </c>
      <c r="D764" s="65" t="s">
        <v>530</v>
      </c>
      <c r="E764" s="67">
        <v>371</v>
      </c>
    </row>
    <row r="765" spans="1:5" s="7" customFormat="1" ht="12.75" customHeight="1">
      <c r="A765" s="57"/>
      <c r="B765" s="62">
        <v>40520</v>
      </c>
      <c r="C765" s="57" t="s">
        <v>526</v>
      </c>
      <c r="D765" s="59" t="s">
        <v>598</v>
      </c>
      <c r="E765" s="68">
        <v>300</v>
      </c>
    </row>
    <row r="766" spans="1:5" s="7" customFormat="1" ht="12.75" customHeight="1">
      <c r="A766" s="60"/>
      <c r="B766" s="61">
        <v>40515</v>
      </c>
      <c r="C766" s="60" t="s">
        <v>526</v>
      </c>
      <c r="D766" s="65" t="s">
        <v>599</v>
      </c>
      <c r="E766" s="67">
        <v>50</v>
      </c>
    </row>
    <row r="767" spans="1:5" s="7" customFormat="1" ht="12.75" customHeight="1">
      <c r="A767" s="57"/>
      <c r="B767" s="62">
        <v>40511</v>
      </c>
      <c r="C767" s="57" t="s">
        <v>526</v>
      </c>
      <c r="D767" s="59" t="s">
        <v>600</v>
      </c>
      <c r="E767" s="68">
        <v>50</v>
      </c>
    </row>
    <row r="768" spans="1:5" s="7" customFormat="1" ht="12.75" customHeight="1">
      <c r="A768" s="60"/>
      <c r="B768" s="61">
        <v>40500</v>
      </c>
      <c r="C768" s="60" t="s">
        <v>526</v>
      </c>
      <c r="D768" s="65" t="s">
        <v>601</v>
      </c>
      <c r="E768" s="67">
        <v>15</v>
      </c>
    </row>
    <row r="769" spans="1:5" s="7" customFormat="1" ht="12.75" customHeight="1">
      <c r="A769" s="57"/>
      <c r="B769" s="62">
        <v>40480</v>
      </c>
      <c r="C769" s="57" t="s">
        <v>526</v>
      </c>
      <c r="D769" s="59" t="s">
        <v>602</v>
      </c>
      <c r="E769" s="68">
        <v>400</v>
      </c>
    </row>
    <row r="770" spans="1:5" s="7" customFormat="1" ht="12.75" customHeight="1">
      <c r="A770" s="60"/>
      <c r="B770" s="61">
        <v>40457</v>
      </c>
      <c r="C770" s="60" t="s">
        <v>526</v>
      </c>
      <c r="D770" s="65" t="s">
        <v>603</v>
      </c>
      <c r="E770" s="67">
        <v>184</v>
      </c>
    </row>
    <row r="771" spans="1:5" s="7" customFormat="1" ht="12.75" customHeight="1">
      <c r="A771" s="57"/>
      <c r="B771" s="62">
        <v>40452</v>
      </c>
      <c r="C771" s="57" t="s">
        <v>526</v>
      </c>
      <c r="D771" s="59" t="s">
        <v>604</v>
      </c>
      <c r="E771" s="68">
        <v>35</v>
      </c>
    </row>
    <row r="772" spans="1:5" s="7" customFormat="1" ht="12.75" customHeight="1">
      <c r="A772" s="60"/>
      <c r="B772" s="61">
        <v>40451</v>
      </c>
      <c r="C772" s="60" t="s">
        <v>526</v>
      </c>
      <c r="D772" s="65" t="s">
        <v>469</v>
      </c>
      <c r="E772" s="67">
        <v>70</v>
      </c>
    </row>
    <row r="773" spans="1:5" s="7" customFormat="1" ht="12.75" customHeight="1">
      <c r="A773" s="57"/>
      <c r="B773" s="62">
        <v>40451</v>
      </c>
      <c r="C773" s="57" t="s">
        <v>526</v>
      </c>
      <c r="D773" s="59" t="s">
        <v>605</v>
      </c>
      <c r="E773" s="68">
        <v>108</v>
      </c>
    </row>
    <row r="774" spans="1:5" s="7" customFormat="1" ht="12.75" customHeight="1">
      <c r="A774" s="60"/>
      <c r="B774" s="61">
        <v>40440</v>
      </c>
      <c r="C774" s="60" t="s">
        <v>526</v>
      </c>
      <c r="D774" s="65" t="s">
        <v>606</v>
      </c>
      <c r="E774" s="67">
        <v>141</v>
      </c>
    </row>
    <row r="775" spans="1:5" s="7" customFormat="1" ht="12.75" customHeight="1">
      <c r="A775" s="57"/>
      <c r="B775" s="62">
        <v>40431</v>
      </c>
      <c r="C775" s="57" t="s">
        <v>526</v>
      </c>
      <c r="D775" s="59" t="s">
        <v>274</v>
      </c>
      <c r="E775" s="68">
        <v>3000</v>
      </c>
    </row>
    <row r="776" spans="1:5" s="7" customFormat="1" ht="12.75" customHeight="1">
      <c r="A776" s="60"/>
      <c r="B776" s="61">
        <v>40430</v>
      </c>
      <c r="C776" s="60" t="s">
        <v>526</v>
      </c>
      <c r="D776" s="65" t="s">
        <v>607</v>
      </c>
      <c r="E776" s="67">
        <v>230</v>
      </c>
    </row>
    <row r="777" spans="1:5" s="7" customFormat="1" ht="12.75" customHeight="1">
      <c r="A777" s="57"/>
      <c r="B777" s="62">
        <v>40430</v>
      </c>
      <c r="C777" s="57" t="s">
        <v>526</v>
      </c>
      <c r="D777" s="59" t="s">
        <v>607</v>
      </c>
      <c r="E777" s="68">
        <v>160</v>
      </c>
    </row>
    <row r="778" spans="1:5" s="7" customFormat="1" ht="12.75" customHeight="1">
      <c r="A778" s="60"/>
      <c r="B778" s="61">
        <v>40424</v>
      </c>
      <c r="C778" s="60" t="s">
        <v>526</v>
      </c>
      <c r="D778" s="65" t="s">
        <v>430</v>
      </c>
      <c r="E778" s="67">
        <v>140</v>
      </c>
    </row>
    <row r="779" spans="1:5" s="7" customFormat="1" ht="12.75" customHeight="1">
      <c r="A779" s="57"/>
      <c r="B779" s="62">
        <v>40420</v>
      </c>
      <c r="C779" s="57" t="s">
        <v>526</v>
      </c>
      <c r="D779" s="59" t="s">
        <v>468</v>
      </c>
      <c r="E779" s="68">
        <v>600</v>
      </c>
    </row>
    <row r="780" spans="1:5" s="7" customFormat="1" ht="12.75" customHeight="1">
      <c r="A780" s="60"/>
      <c r="B780" s="61">
        <v>40417</v>
      </c>
      <c r="C780" s="60" t="s">
        <v>526</v>
      </c>
      <c r="D780" s="65" t="s">
        <v>521</v>
      </c>
      <c r="E780" s="67">
        <v>400</v>
      </c>
    </row>
    <row r="781" spans="1:5" s="7" customFormat="1" ht="12.75" customHeight="1">
      <c r="A781" s="57"/>
      <c r="B781" s="62">
        <v>40403</v>
      </c>
      <c r="C781" s="57" t="s">
        <v>526</v>
      </c>
      <c r="D781" s="59" t="s">
        <v>608</v>
      </c>
      <c r="E781" s="68">
        <v>70</v>
      </c>
    </row>
    <row r="782" spans="1:5" s="7" customFormat="1" ht="12.75" customHeight="1">
      <c r="A782" s="60"/>
      <c r="B782" s="61">
        <v>40388</v>
      </c>
      <c r="C782" s="60" t="s">
        <v>526</v>
      </c>
      <c r="D782" s="65" t="s">
        <v>609</v>
      </c>
      <c r="E782" s="67">
        <v>264.75</v>
      </c>
    </row>
    <row r="783" spans="1:5" s="7" customFormat="1" ht="12.75" customHeight="1">
      <c r="A783" s="57"/>
      <c r="B783" s="62">
        <v>40385</v>
      </c>
      <c r="C783" s="57" t="s">
        <v>526</v>
      </c>
      <c r="D783" s="59" t="s">
        <v>589</v>
      </c>
      <c r="E783" s="68">
        <v>100</v>
      </c>
    </row>
    <row r="784" spans="1:5" s="7" customFormat="1" ht="12.75" customHeight="1">
      <c r="A784" s="60"/>
      <c r="B784" s="61">
        <v>40380</v>
      </c>
      <c r="C784" s="60" t="s">
        <v>526</v>
      </c>
      <c r="D784" s="65" t="s">
        <v>610</v>
      </c>
      <c r="E784" s="67">
        <v>200</v>
      </c>
    </row>
    <row r="785" spans="1:5" s="7" customFormat="1" ht="12.75" customHeight="1">
      <c r="A785" s="57"/>
      <c r="B785" s="62">
        <v>40374</v>
      </c>
      <c r="C785" s="57" t="s">
        <v>526</v>
      </c>
      <c r="D785" s="59" t="s">
        <v>611</v>
      </c>
      <c r="E785" s="68">
        <v>30</v>
      </c>
    </row>
    <row r="786" spans="1:5" s="7" customFormat="1" ht="12.75" customHeight="1">
      <c r="A786" s="60"/>
      <c r="B786" s="61">
        <v>40371</v>
      </c>
      <c r="C786" s="60" t="s">
        <v>526</v>
      </c>
      <c r="D786" s="65" t="s">
        <v>86</v>
      </c>
      <c r="E786" s="67">
        <v>300</v>
      </c>
    </row>
    <row r="787" spans="1:5" s="7" customFormat="1" ht="12.75" customHeight="1">
      <c r="A787" s="57"/>
      <c r="B787" s="62">
        <v>40359</v>
      </c>
      <c r="C787" s="57" t="s">
        <v>526</v>
      </c>
      <c r="D787" s="59" t="s">
        <v>612</v>
      </c>
      <c r="E787" s="68">
        <v>659</v>
      </c>
    </row>
    <row r="788" spans="1:5" s="7" customFormat="1" ht="12.75" customHeight="1">
      <c r="A788" s="60"/>
      <c r="B788" s="61">
        <v>40354</v>
      </c>
      <c r="C788" s="60" t="s">
        <v>526</v>
      </c>
      <c r="D788" s="65" t="s">
        <v>613</v>
      </c>
      <c r="E788" s="67">
        <v>57</v>
      </c>
    </row>
    <row r="789" spans="1:5" s="7" customFormat="1" ht="12.75" customHeight="1">
      <c r="A789" s="57"/>
      <c r="B789" s="62">
        <v>40353</v>
      </c>
      <c r="C789" s="57" t="s">
        <v>526</v>
      </c>
      <c r="D789" s="59" t="s">
        <v>614</v>
      </c>
      <c r="E789" s="68">
        <v>80</v>
      </c>
    </row>
    <row r="790" spans="1:5" s="7" customFormat="1" ht="12.75" customHeight="1">
      <c r="A790" s="60"/>
      <c r="B790" s="61">
        <v>40347</v>
      </c>
      <c r="C790" s="60" t="s">
        <v>526</v>
      </c>
      <c r="D790" s="65" t="s">
        <v>420</v>
      </c>
      <c r="E790" s="67">
        <v>100</v>
      </c>
    </row>
    <row r="791" spans="1:5" s="7" customFormat="1" ht="12.75" customHeight="1">
      <c r="A791" s="57"/>
      <c r="B791" s="62">
        <v>40343</v>
      </c>
      <c r="C791" s="57" t="s">
        <v>526</v>
      </c>
      <c r="D791" s="59" t="s">
        <v>615</v>
      </c>
      <c r="E791" s="68">
        <v>350</v>
      </c>
    </row>
    <row r="792" spans="1:5" s="7" customFormat="1" ht="12.75" customHeight="1">
      <c r="A792" s="60"/>
      <c r="B792" s="61">
        <v>40324</v>
      </c>
      <c r="C792" s="60" t="s">
        <v>526</v>
      </c>
      <c r="D792" s="65" t="s">
        <v>606</v>
      </c>
      <c r="E792" s="67">
        <v>132</v>
      </c>
    </row>
    <row r="793" spans="1:5" s="7" customFormat="1" ht="12.75" customHeight="1">
      <c r="A793" s="57"/>
      <c r="B793" s="62">
        <v>40319</v>
      </c>
      <c r="C793" s="57" t="s">
        <v>526</v>
      </c>
      <c r="D793" s="59" t="s">
        <v>616</v>
      </c>
      <c r="E793" s="68">
        <v>1500</v>
      </c>
    </row>
    <row r="794" spans="1:5" s="7" customFormat="1" ht="12.75" customHeight="1">
      <c r="A794" s="60"/>
      <c r="B794" s="61">
        <v>40315</v>
      </c>
      <c r="C794" s="60" t="s">
        <v>526</v>
      </c>
      <c r="D794" s="65" t="s">
        <v>617</v>
      </c>
      <c r="E794" s="67">
        <v>30</v>
      </c>
    </row>
    <row r="795" spans="1:5" s="7" customFormat="1" ht="12.75" customHeight="1">
      <c r="A795" s="57"/>
      <c r="B795" s="62">
        <v>40311</v>
      </c>
      <c r="C795" s="57" t="s">
        <v>526</v>
      </c>
      <c r="D795" s="59" t="s">
        <v>459</v>
      </c>
      <c r="E795" s="68">
        <v>60</v>
      </c>
    </row>
    <row r="796" spans="1:5" s="7" customFormat="1" ht="12.75" customHeight="1">
      <c r="A796" s="60"/>
      <c r="B796" s="61">
        <v>40303</v>
      </c>
      <c r="C796" s="60" t="s">
        <v>526</v>
      </c>
      <c r="D796" s="65" t="s">
        <v>618</v>
      </c>
      <c r="E796" s="67">
        <v>57.6</v>
      </c>
    </row>
    <row r="797" spans="1:5" s="7" customFormat="1" ht="12.75" customHeight="1">
      <c r="A797" s="57"/>
      <c r="B797" s="62">
        <v>40296</v>
      </c>
      <c r="C797" s="57" t="s">
        <v>526</v>
      </c>
      <c r="D797" s="59" t="s">
        <v>619</v>
      </c>
      <c r="E797" s="68">
        <v>362</v>
      </c>
    </row>
    <row r="798" spans="1:5" s="7" customFormat="1" ht="12.75" customHeight="1">
      <c r="A798" s="60"/>
      <c r="B798" s="61">
        <v>40296</v>
      </c>
      <c r="C798" s="60" t="s">
        <v>526</v>
      </c>
      <c r="D798" s="65" t="s">
        <v>619</v>
      </c>
      <c r="E798" s="67">
        <v>362</v>
      </c>
    </row>
    <row r="799" spans="1:5" s="7" customFormat="1" ht="12.75" customHeight="1">
      <c r="A799" s="57"/>
      <c r="B799" s="62">
        <v>40277</v>
      </c>
      <c r="C799" s="57" t="s">
        <v>526</v>
      </c>
      <c r="D799" s="59" t="s">
        <v>603</v>
      </c>
      <c r="E799" s="68">
        <v>184</v>
      </c>
    </row>
    <row r="800" spans="1:5" s="7" customFormat="1" ht="12.75" customHeight="1">
      <c r="A800" s="60"/>
      <c r="B800" s="61">
        <v>40275</v>
      </c>
      <c r="C800" s="60" t="s">
        <v>526</v>
      </c>
      <c r="D800" s="65" t="s">
        <v>604</v>
      </c>
      <c r="E800" s="67">
        <v>35</v>
      </c>
    </row>
    <row r="801" spans="1:5" s="7" customFormat="1" ht="12.75" customHeight="1">
      <c r="A801" s="57"/>
      <c r="B801" s="62">
        <v>40254</v>
      </c>
      <c r="C801" s="57" t="s">
        <v>526</v>
      </c>
      <c r="D801" s="59" t="s">
        <v>620</v>
      </c>
      <c r="E801" s="68">
        <v>140</v>
      </c>
    </row>
    <row r="802" spans="1:5" s="7" customFormat="1" ht="12.75" customHeight="1">
      <c r="A802" s="60"/>
      <c r="B802" s="61">
        <v>40253</v>
      </c>
      <c r="C802" s="60" t="s">
        <v>526</v>
      </c>
      <c r="D802" s="65" t="s">
        <v>484</v>
      </c>
      <c r="E802" s="67">
        <v>3000</v>
      </c>
    </row>
    <row r="803" spans="1:5" s="7" customFormat="1" ht="12.75" customHeight="1">
      <c r="A803" s="57"/>
      <c r="B803" s="62">
        <v>40252</v>
      </c>
      <c r="C803" s="57" t="s">
        <v>526</v>
      </c>
      <c r="D803" s="59" t="s">
        <v>607</v>
      </c>
      <c r="E803" s="68">
        <v>390</v>
      </c>
    </row>
    <row r="804" spans="1:5" s="7" customFormat="1" ht="12.75" customHeight="1">
      <c r="A804" s="60"/>
      <c r="B804" s="61">
        <v>40245</v>
      </c>
      <c r="C804" s="60" t="s">
        <v>526</v>
      </c>
      <c r="D804" s="65" t="s">
        <v>621</v>
      </c>
      <c r="E804" s="67">
        <v>15</v>
      </c>
    </row>
    <row r="805" spans="1:5" s="7" customFormat="1" ht="12.75" customHeight="1">
      <c r="A805" s="57"/>
      <c r="B805" s="62">
        <v>40242</v>
      </c>
      <c r="C805" s="57" t="s">
        <v>526</v>
      </c>
      <c r="D805" s="59" t="s">
        <v>455</v>
      </c>
      <c r="E805" s="68">
        <v>70</v>
      </c>
    </row>
    <row r="806" spans="1:5" s="7" customFormat="1" ht="12.75" customHeight="1">
      <c r="A806" s="60"/>
      <c r="B806" s="61">
        <v>40238</v>
      </c>
      <c r="C806" s="60" t="s">
        <v>526</v>
      </c>
      <c r="D806" s="65" t="s">
        <v>547</v>
      </c>
      <c r="E806" s="67">
        <v>400</v>
      </c>
    </row>
    <row r="807" spans="1:5" s="7" customFormat="1" ht="12.75" customHeight="1">
      <c r="A807" s="57"/>
      <c r="B807" s="62">
        <v>40220</v>
      </c>
      <c r="C807" s="57" t="s">
        <v>526</v>
      </c>
      <c r="D807" s="59" t="s">
        <v>622</v>
      </c>
      <c r="E807" s="68">
        <v>120</v>
      </c>
    </row>
    <row r="808" spans="1:5" s="7" customFormat="1" ht="12.75" customHeight="1">
      <c r="A808" s="60"/>
      <c r="B808" s="61">
        <v>40220</v>
      </c>
      <c r="C808" s="60" t="s">
        <v>526</v>
      </c>
      <c r="D808" s="65" t="s">
        <v>296</v>
      </c>
      <c r="E808" s="67">
        <v>50</v>
      </c>
    </row>
    <row r="809" spans="1:5" s="7" customFormat="1" ht="12.75" customHeight="1">
      <c r="A809" s="57"/>
      <c r="B809" s="62">
        <v>40213</v>
      </c>
      <c r="C809" s="57" t="s">
        <v>526</v>
      </c>
      <c r="D809" s="59" t="s">
        <v>42</v>
      </c>
      <c r="E809" s="68">
        <v>200</v>
      </c>
    </row>
    <row r="810" spans="1:5" s="7" customFormat="1" ht="12.75" customHeight="1">
      <c r="A810" s="60"/>
      <c r="B810" s="61">
        <v>40200</v>
      </c>
      <c r="C810" s="60" t="s">
        <v>526</v>
      </c>
      <c r="D810" s="65" t="s">
        <v>623</v>
      </c>
      <c r="E810" s="67">
        <v>10</v>
      </c>
    </row>
    <row r="811" spans="1:5" s="7" customFormat="1" ht="12.75" customHeight="1">
      <c r="A811" s="46"/>
      <c r="B811" s="46"/>
      <c r="C811" s="46"/>
      <c r="D811" s="46" t="s">
        <v>59</v>
      </c>
      <c r="E811" s="47">
        <f>SUM(E755:E810)</f>
        <v>18737.35</v>
      </c>
    </row>
    <row r="812" spans="1:5" s="140" customFormat="1" ht="12.75" customHeight="1">
      <c r="A812" s="142"/>
      <c r="B812" s="141"/>
      <c r="C812" s="142"/>
      <c r="D812" s="142"/>
      <c r="E812" s="145"/>
    </row>
    <row r="813" spans="1:5" s="140" customFormat="1" ht="12.75" customHeight="1">
      <c r="A813" s="142"/>
      <c r="B813" s="141"/>
      <c r="C813" s="142"/>
      <c r="D813" s="142"/>
      <c r="E813" s="145"/>
    </row>
    <row r="814" spans="1:5" s="75" customFormat="1" ht="19.5" customHeight="1">
      <c r="A814" s="220" t="s">
        <v>60</v>
      </c>
      <c r="B814" s="221"/>
      <c r="C814" s="221"/>
      <c r="D814" s="221"/>
      <c r="E814" s="221"/>
    </row>
    <row r="815" spans="1:5" s="75" customFormat="1" ht="12.75" customHeight="1">
      <c r="A815" s="50" t="s">
        <v>403</v>
      </c>
      <c r="B815" s="50" t="s">
        <v>404</v>
      </c>
      <c r="C815" s="44" t="s">
        <v>4</v>
      </c>
      <c r="D815" s="50" t="s">
        <v>5</v>
      </c>
      <c r="E815" s="45" t="s">
        <v>3209</v>
      </c>
    </row>
    <row r="816" spans="1:5" s="7" customFormat="1" ht="12.75" customHeight="1">
      <c r="A816" s="63"/>
      <c r="B816" s="86">
        <v>40175</v>
      </c>
      <c r="C816" s="63" t="s">
        <v>526</v>
      </c>
      <c r="D816" s="64" t="s">
        <v>499</v>
      </c>
      <c r="E816" s="66">
        <v>47</v>
      </c>
    </row>
    <row r="817" spans="1:5" s="7" customFormat="1" ht="12.75" customHeight="1">
      <c r="A817" s="60"/>
      <c r="B817" s="61">
        <v>40175</v>
      </c>
      <c r="C817" s="60" t="s">
        <v>526</v>
      </c>
      <c r="D817" s="65" t="s">
        <v>372</v>
      </c>
      <c r="E817" s="67">
        <v>200</v>
      </c>
    </row>
    <row r="818" spans="1:5" s="7" customFormat="1" ht="12.75" customHeight="1">
      <c r="A818" s="57"/>
      <c r="B818" s="62">
        <v>40170</v>
      </c>
      <c r="C818" s="57" t="s">
        <v>526</v>
      </c>
      <c r="D818" s="59" t="s">
        <v>410</v>
      </c>
      <c r="E818" s="68">
        <v>120</v>
      </c>
    </row>
    <row r="819" spans="1:5" s="7" customFormat="1" ht="12.75" customHeight="1">
      <c r="A819" s="60"/>
      <c r="B819" s="61">
        <v>40168</v>
      </c>
      <c r="C819" s="60" t="s">
        <v>526</v>
      </c>
      <c r="D819" s="65" t="s">
        <v>548</v>
      </c>
      <c r="E819" s="67">
        <v>46</v>
      </c>
    </row>
    <row r="820" spans="1:5" s="7" customFormat="1" ht="12.75" customHeight="1">
      <c r="A820" s="57"/>
      <c r="B820" s="62">
        <v>40168</v>
      </c>
      <c r="C820" s="57" t="s">
        <v>526</v>
      </c>
      <c r="D820" s="59" t="s">
        <v>469</v>
      </c>
      <c r="E820" s="68">
        <v>100</v>
      </c>
    </row>
    <row r="821" spans="1:5" s="7" customFormat="1" ht="12.75" customHeight="1">
      <c r="A821" s="60"/>
      <c r="B821" s="61">
        <v>40164</v>
      </c>
      <c r="C821" s="60" t="s">
        <v>526</v>
      </c>
      <c r="D821" s="65" t="s">
        <v>94</v>
      </c>
      <c r="E821" s="67">
        <v>350</v>
      </c>
    </row>
    <row r="822" spans="1:5" s="7" customFormat="1" ht="12.75" customHeight="1">
      <c r="A822" s="57"/>
      <c r="B822" s="62">
        <v>40164</v>
      </c>
      <c r="C822" s="57" t="s">
        <v>526</v>
      </c>
      <c r="D822" s="59" t="s">
        <v>624</v>
      </c>
      <c r="E822" s="68">
        <v>52</v>
      </c>
    </row>
    <row r="823" spans="1:5" s="7" customFormat="1" ht="12.75" customHeight="1">
      <c r="A823" s="60"/>
      <c r="B823" s="61">
        <v>40163</v>
      </c>
      <c r="C823" s="60" t="s">
        <v>526</v>
      </c>
      <c r="D823" s="65" t="s">
        <v>625</v>
      </c>
      <c r="E823" s="67">
        <v>350</v>
      </c>
    </row>
    <row r="824" spans="1:5" s="7" customFormat="1" ht="12.75" customHeight="1">
      <c r="A824" s="57"/>
      <c r="B824" s="62">
        <v>40161</v>
      </c>
      <c r="C824" s="57" t="s">
        <v>526</v>
      </c>
      <c r="D824" s="59" t="s">
        <v>626</v>
      </c>
      <c r="E824" s="68">
        <v>500</v>
      </c>
    </row>
    <row r="825" spans="1:5" s="7" customFormat="1" ht="12.75" customHeight="1">
      <c r="A825" s="60"/>
      <c r="B825" s="61">
        <v>40161</v>
      </c>
      <c r="C825" s="60" t="s">
        <v>526</v>
      </c>
      <c r="D825" s="65" t="s">
        <v>627</v>
      </c>
      <c r="E825" s="67">
        <v>368</v>
      </c>
    </row>
    <row r="826" spans="1:5" s="7" customFormat="1" ht="12.75" customHeight="1">
      <c r="A826" s="57"/>
      <c r="B826" s="62">
        <v>40158</v>
      </c>
      <c r="C826" s="57" t="s">
        <v>526</v>
      </c>
      <c r="D826" s="59" t="s">
        <v>489</v>
      </c>
      <c r="E826" s="68">
        <v>300</v>
      </c>
    </row>
    <row r="827" spans="1:5" s="7" customFormat="1" ht="12.75" customHeight="1">
      <c r="A827" s="60"/>
      <c r="B827" s="61">
        <v>40148</v>
      </c>
      <c r="C827" s="60" t="s">
        <v>526</v>
      </c>
      <c r="D827" s="65" t="s">
        <v>628</v>
      </c>
      <c r="E827" s="67">
        <v>40</v>
      </c>
    </row>
    <row r="828" spans="1:5" s="7" customFormat="1" ht="12.75" customHeight="1">
      <c r="A828" s="57"/>
      <c r="B828" s="62">
        <v>40148</v>
      </c>
      <c r="C828" s="57" t="s">
        <v>526</v>
      </c>
      <c r="D828" s="59" t="s">
        <v>468</v>
      </c>
      <c r="E828" s="68">
        <v>900</v>
      </c>
    </row>
    <row r="829" spans="1:5" s="7" customFormat="1" ht="12.75" customHeight="1">
      <c r="A829" s="60"/>
      <c r="B829" s="61">
        <v>40142</v>
      </c>
      <c r="C829" s="60" t="s">
        <v>526</v>
      </c>
      <c r="D829" s="65" t="s">
        <v>295</v>
      </c>
      <c r="E829" s="67">
        <v>195</v>
      </c>
    </row>
    <row r="830" spans="1:5" s="7" customFormat="1" ht="12.75" customHeight="1">
      <c r="A830" s="57"/>
      <c r="B830" s="62">
        <v>40142</v>
      </c>
      <c r="C830" s="57" t="s">
        <v>526</v>
      </c>
      <c r="D830" s="59" t="s">
        <v>629</v>
      </c>
      <c r="E830" s="68">
        <v>260</v>
      </c>
    </row>
    <row r="831" spans="1:5" s="7" customFormat="1" ht="12.75" customHeight="1">
      <c r="A831" s="60"/>
      <c r="B831" s="61">
        <v>40142</v>
      </c>
      <c r="C831" s="60" t="s">
        <v>526</v>
      </c>
      <c r="D831" s="65" t="s">
        <v>630</v>
      </c>
      <c r="E831" s="67">
        <v>245</v>
      </c>
    </row>
    <row r="832" spans="1:5" s="7" customFormat="1" ht="12.75" customHeight="1">
      <c r="A832" s="57"/>
      <c r="B832" s="62">
        <v>40135</v>
      </c>
      <c r="C832" s="57" t="s">
        <v>526</v>
      </c>
      <c r="D832" s="59" t="s">
        <v>617</v>
      </c>
      <c r="E832" s="68">
        <v>30</v>
      </c>
    </row>
    <row r="833" spans="1:5" s="7" customFormat="1" ht="12.75" customHeight="1">
      <c r="A833" s="60"/>
      <c r="B833" s="61">
        <v>40134</v>
      </c>
      <c r="C833" s="60" t="s">
        <v>526</v>
      </c>
      <c r="D833" s="65" t="s">
        <v>459</v>
      </c>
      <c r="E833" s="67">
        <v>45</v>
      </c>
    </row>
    <row r="834" spans="1:5" s="7" customFormat="1" ht="12.75" customHeight="1">
      <c r="A834" s="57"/>
      <c r="B834" s="62">
        <v>40129</v>
      </c>
      <c r="C834" s="57" t="s">
        <v>526</v>
      </c>
      <c r="D834" s="59" t="s">
        <v>509</v>
      </c>
      <c r="E834" s="68">
        <v>500</v>
      </c>
    </row>
    <row r="835" spans="1:5" s="7" customFormat="1" ht="12.75" customHeight="1">
      <c r="A835" s="60"/>
      <c r="B835" s="61">
        <v>40095</v>
      </c>
      <c r="C835" s="60" t="s">
        <v>526</v>
      </c>
      <c r="D835" s="65" t="s">
        <v>631</v>
      </c>
      <c r="E835" s="67">
        <v>35</v>
      </c>
    </row>
    <row r="836" spans="1:5" s="7" customFormat="1" ht="12.75" customHeight="1">
      <c r="A836" s="57"/>
      <c r="B836" s="62">
        <v>40091</v>
      </c>
      <c r="C836" s="57" t="s">
        <v>526</v>
      </c>
      <c r="D836" s="59" t="s">
        <v>605</v>
      </c>
      <c r="E836" s="68">
        <v>78</v>
      </c>
    </row>
    <row r="837" spans="1:5" s="7" customFormat="1" ht="12.75" customHeight="1">
      <c r="A837" s="60"/>
      <c r="B837" s="61">
        <v>40072</v>
      </c>
      <c r="C837" s="60" t="s">
        <v>526</v>
      </c>
      <c r="D837" s="65" t="s">
        <v>455</v>
      </c>
      <c r="E837" s="67">
        <v>70</v>
      </c>
    </row>
    <row r="838" spans="1:5" s="7" customFormat="1" ht="12.75" customHeight="1">
      <c r="A838" s="57"/>
      <c r="B838" s="62">
        <v>40071</v>
      </c>
      <c r="C838" s="57" t="s">
        <v>526</v>
      </c>
      <c r="D838" s="59" t="s">
        <v>620</v>
      </c>
      <c r="E838" s="68">
        <v>330</v>
      </c>
    </row>
    <row r="839" spans="1:5" s="7" customFormat="1" ht="12.75" customHeight="1">
      <c r="A839" s="60"/>
      <c r="B839" s="61">
        <v>40070</v>
      </c>
      <c r="C839" s="60" t="s">
        <v>526</v>
      </c>
      <c r="D839" s="65" t="s">
        <v>632</v>
      </c>
      <c r="E839" s="67">
        <v>430</v>
      </c>
    </row>
    <row r="840" spans="1:5" s="7" customFormat="1" ht="12.75" customHeight="1">
      <c r="A840" s="57"/>
      <c r="B840" s="62">
        <v>40067</v>
      </c>
      <c r="C840" s="57" t="s">
        <v>526</v>
      </c>
      <c r="D840" s="59" t="s">
        <v>633</v>
      </c>
      <c r="E840" s="68">
        <v>140</v>
      </c>
    </row>
    <row r="841" spans="1:5" s="7" customFormat="1" ht="12.75" customHeight="1">
      <c r="A841" s="60"/>
      <c r="B841" s="61">
        <v>40059</v>
      </c>
      <c r="C841" s="60" t="s">
        <v>526</v>
      </c>
      <c r="D841" s="65" t="s">
        <v>547</v>
      </c>
      <c r="E841" s="67">
        <v>400</v>
      </c>
    </row>
    <row r="842" spans="1:5" s="7" customFormat="1" ht="12.75" customHeight="1">
      <c r="A842" s="57"/>
      <c r="B842" s="62">
        <v>40052</v>
      </c>
      <c r="C842" s="57" t="s">
        <v>526</v>
      </c>
      <c r="D842" s="59" t="s">
        <v>634</v>
      </c>
      <c r="E842" s="68">
        <v>25</v>
      </c>
    </row>
    <row r="843" spans="1:5" s="7" customFormat="1" ht="12.75" customHeight="1">
      <c r="A843" s="60"/>
      <c r="B843" s="61">
        <v>40044</v>
      </c>
      <c r="C843" s="60" t="s">
        <v>526</v>
      </c>
      <c r="D843" s="65" t="s">
        <v>622</v>
      </c>
      <c r="E843" s="67">
        <v>120</v>
      </c>
    </row>
    <row r="844" spans="1:5" s="7" customFormat="1" ht="12.75" customHeight="1">
      <c r="A844" s="57"/>
      <c r="B844" s="62">
        <v>40024</v>
      </c>
      <c r="C844" s="57" t="s">
        <v>526</v>
      </c>
      <c r="D844" s="59" t="s">
        <v>289</v>
      </c>
      <c r="E844" s="68">
        <v>3600</v>
      </c>
    </row>
    <row r="845" spans="1:5" s="7" customFormat="1" ht="12.75" customHeight="1">
      <c r="A845" s="60"/>
      <c r="B845" s="61">
        <v>40016</v>
      </c>
      <c r="C845" s="60" t="s">
        <v>526</v>
      </c>
      <c r="D845" s="65" t="s">
        <v>635</v>
      </c>
      <c r="E845" s="67">
        <v>50</v>
      </c>
    </row>
    <row r="846" spans="1:5" s="7" customFormat="1" ht="12.75" customHeight="1">
      <c r="A846" s="57"/>
      <c r="B846" s="62">
        <v>40016</v>
      </c>
      <c r="C846" s="57" t="s">
        <v>526</v>
      </c>
      <c r="D846" s="59" t="s">
        <v>544</v>
      </c>
      <c r="E846" s="68">
        <v>70</v>
      </c>
    </row>
    <row r="847" spans="1:5" s="7" customFormat="1" ht="12.75" customHeight="1">
      <c r="A847" s="60"/>
      <c r="B847" s="61">
        <v>40011</v>
      </c>
      <c r="C847" s="60" t="s">
        <v>526</v>
      </c>
      <c r="D847" s="65" t="s">
        <v>636</v>
      </c>
      <c r="E847" s="67">
        <v>500</v>
      </c>
    </row>
    <row r="848" spans="1:5" s="7" customFormat="1" ht="12.75" customHeight="1">
      <c r="A848" s="57"/>
      <c r="B848" s="62">
        <v>40007</v>
      </c>
      <c r="C848" s="57" t="s">
        <v>526</v>
      </c>
      <c r="D848" s="59" t="s">
        <v>637</v>
      </c>
      <c r="E848" s="68">
        <v>10</v>
      </c>
    </row>
    <row r="849" spans="1:5" s="7" customFormat="1" ht="12.75" customHeight="1">
      <c r="A849" s="60"/>
      <c r="B849" s="61">
        <v>40002</v>
      </c>
      <c r="C849" s="60" t="s">
        <v>526</v>
      </c>
      <c r="D849" s="65" t="s">
        <v>607</v>
      </c>
      <c r="E849" s="67">
        <v>100</v>
      </c>
    </row>
    <row r="850" spans="1:5" s="7" customFormat="1" ht="12.75" customHeight="1">
      <c r="A850" s="57"/>
      <c r="B850" s="62">
        <v>40001</v>
      </c>
      <c r="C850" s="57" t="s">
        <v>526</v>
      </c>
      <c r="D850" s="59" t="s">
        <v>638</v>
      </c>
      <c r="E850" s="68">
        <v>100</v>
      </c>
    </row>
    <row r="851" spans="1:5" s="7" customFormat="1" ht="12.75" customHeight="1">
      <c r="A851" s="60"/>
      <c r="B851" s="61">
        <v>39990</v>
      </c>
      <c r="C851" s="60" t="s">
        <v>526</v>
      </c>
      <c r="D851" s="65" t="s">
        <v>639</v>
      </c>
      <c r="E851" s="67">
        <v>50</v>
      </c>
    </row>
    <row r="852" spans="1:5" s="7" customFormat="1" ht="12.75" customHeight="1">
      <c r="A852" s="57"/>
      <c r="B852" s="62">
        <v>39989</v>
      </c>
      <c r="C852" s="57" t="s">
        <v>526</v>
      </c>
      <c r="D852" s="59" t="s">
        <v>484</v>
      </c>
      <c r="E852" s="68">
        <v>100</v>
      </c>
    </row>
    <row r="853" spans="1:5" s="7" customFormat="1" ht="12.75" customHeight="1">
      <c r="A853" s="60"/>
      <c r="B853" s="61">
        <v>39987</v>
      </c>
      <c r="C853" s="60" t="s">
        <v>526</v>
      </c>
      <c r="D853" s="65" t="s">
        <v>548</v>
      </c>
      <c r="E853" s="67">
        <v>46</v>
      </c>
    </row>
    <row r="854" spans="1:5" s="7" customFormat="1" ht="12.75" customHeight="1">
      <c r="A854" s="57"/>
      <c r="B854" s="62">
        <v>39983</v>
      </c>
      <c r="C854" s="57" t="s">
        <v>526</v>
      </c>
      <c r="D854" s="59" t="s">
        <v>625</v>
      </c>
      <c r="E854" s="68">
        <v>200</v>
      </c>
    </row>
    <row r="855" spans="1:5" s="7" customFormat="1" ht="12.75" customHeight="1">
      <c r="A855" s="60"/>
      <c r="B855" s="61">
        <v>39980</v>
      </c>
      <c r="C855" s="60" t="s">
        <v>526</v>
      </c>
      <c r="D855" s="65" t="s">
        <v>550</v>
      </c>
      <c r="E855" s="67">
        <v>50</v>
      </c>
    </row>
    <row r="856" spans="1:5" s="7" customFormat="1" ht="12.75" customHeight="1">
      <c r="A856" s="57"/>
      <c r="B856" s="62">
        <v>39969</v>
      </c>
      <c r="C856" s="57" t="s">
        <v>526</v>
      </c>
      <c r="D856" s="59" t="s">
        <v>468</v>
      </c>
      <c r="E856" s="68">
        <v>600</v>
      </c>
    </row>
    <row r="857" spans="1:5" s="7" customFormat="1" ht="12.75" customHeight="1">
      <c r="A857" s="60"/>
      <c r="B857" s="61">
        <v>39946</v>
      </c>
      <c r="C857" s="60" t="s">
        <v>526</v>
      </c>
      <c r="D857" s="65" t="s">
        <v>99</v>
      </c>
      <c r="E857" s="67">
        <v>100</v>
      </c>
    </row>
    <row r="858" spans="1:5" s="7" customFormat="1" ht="12.75" customHeight="1">
      <c r="A858" s="57"/>
      <c r="B858" s="62">
        <v>39927</v>
      </c>
      <c r="C858" s="57" t="s">
        <v>526</v>
      </c>
      <c r="D858" s="59" t="s">
        <v>1343</v>
      </c>
      <c r="E858" s="68">
        <v>200</v>
      </c>
    </row>
    <row r="859" spans="1:5" s="7" customFormat="1" ht="12.75" customHeight="1">
      <c r="A859" s="60"/>
      <c r="B859" s="61">
        <v>39903</v>
      </c>
      <c r="C859" s="60" t="s">
        <v>526</v>
      </c>
      <c r="D859" s="65" t="s">
        <v>540</v>
      </c>
      <c r="E859" s="67">
        <v>160</v>
      </c>
    </row>
    <row r="860" spans="1:5" s="7" customFormat="1" ht="12.75" customHeight="1">
      <c r="A860" s="57"/>
      <c r="B860" s="62">
        <v>39898</v>
      </c>
      <c r="C860" s="57" t="s">
        <v>526</v>
      </c>
      <c r="D860" s="59" t="s">
        <v>191</v>
      </c>
      <c r="E860" s="68">
        <v>100</v>
      </c>
    </row>
    <row r="861" spans="1:5" s="7" customFormat="1" ht="12.75" customHeight="1">
      <c r="A861" s="60"/>
      <c r="B861" s="61">
        <v>39891</v>
      </c>
      <c r="C861" s="60" t="s">
        <v>526</v>
      </c>
      <c r="D861" s="65" t="s">
        <v>640</v>
      </c>
      <c r="E861" s="67">
        <v>120</v>
      </c>
    </row>
    <row r="862" spans="1:5" s="7" customFormat="1" ht="12.75" customHeight="1">
      <c r="A862" s="57"/>
      <c r="B862" s="62">
        <v>39876</v>
      </c>
      <c r="C862" s="57" t="s">
        <v>526</v>
      </c>
      <c r="D862" s="59" t="s">
        <v>375</v>
      </c>
      <c r="E862" s="68">
        <v>300</v>
      </c>
    </row>
    <row r="863" spans="1:5" s="7" customFormat="1" ht="12.75" customHeight="1">
      <c r="A863" s="46"/>
      <c r="B863" s="46"/>
      <c r="C863" s="46"/>
      <c r="D863" s="46" t="s">
        <v>108</v>
      </c>
      <c r="E863" s="47">
        <f>SUM(E816:E862)</f>
        <v>12732</v>
      </c>
    </row>
    <row r="864" s="140" customFormat="1" ht="12.75"/>
  </sheetData>
  <sheetProtection/>
  <mergeCells count="10">
    <mergeCell ref="A531:E531"/>
    <mergeCell ref="A648:E648"/>
    <mergeCell ref="A753:E753"/>
    <mergeCell ref="A814:E814"/>
    <mergeCell ref="A6:E6"/>
    <mergeCell ref="A5:E5"/>
    <mergeCell ref="A1:E1"/>
    <mergeCell ref="A38:E38"/>
    <mergeCell ref="A167:E167"/>
    <mergeCell ref="A351:E351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scale="48" r:id="rId1"/>
  <rowBreaks count="7" manualBreakCount="7">
    <brk id="246" max="4" man="1"/>
    <brk id="354" max="4" man="1"/>
    <brk id="519" max="4" man="1"/>
    <brk id="617" max="4" man="1"/>
    <brk id="689" max="4" man="1"/>
    <brk id="760" max="4" man="1"/>
    <brk id="831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328"/>
  <sheetViews>
    <sheetView showGridLines="0" showRowColHeaders="0" zoomScale="85" zoomScaleNormal="85" zoomScaleSheetLayoutView="80" zoomScalePageLayoutView="0" workbookViewId="0" topLeftCell="A1">
      <selection activeCell="A5" sqref="A5:E5"/>
    </sheetView>
  </sheetViews>
  <sheetFormatPr defaultColWidth="9.140625" defaultRowHeight="12.75"/>
  <cols>
    <col min="1" max="2" width="25.7109375" style="7" customWidth="1"/>
    <col min="3" max="3" width="20.7109375" style="7" customWidth="1"/>
    <col min="4" max="4" width="70.7109375" style="7" customWidth="1"/>
    <col min="5" max="5" width="30.7109375" style="7" customWidth="1"/>
    <col min="6" max="6" width="9.140625" style="159" customWidth="1"/>
    <col min="7" max="7" width="12.140625" style="159" bestFit="1" customWidth="1"/>
    <col min="8" max="8" width="27.28125" style="159" customWidth="1"/>
    <col min="9" max="9" width="9.140625" style="160" customWidth="1"/>
    <col min="10" max="16384" width="9.140625" style="159" customWidth="1"/>
  </cols>
  <sheetData>
    <row r="1" spans="1:9" s="156" customFormat="1" ht="19.5" customHeight="1">
      <c r="A1" s="222" t="s">
        <v>3212</v>
      </c>
      <c r="B1" s="223"/>
      <c r="C1" s="223"/>
      <c r="D1" s="223"/>
      <c r="E1" s="223"/>
      <c r="F1" s="157"/>
      <c r="I1" s="158"/>
    </row>
    <row r="2" spans="1:9" s="156" customFormat="1" ht="29.25" customHeight="1">
      <c r="A2" s="31" t="s">
        <v>1</v>
      </c>
      <c r="B2" s="3"/>
      <c r="C2" s="4"/>
      <c r="D2" s="4"/>
      <c r="E2" s="4"/>
      <c r="F2" s="157"/>
      <c r="I2" s="158"/>
    </row>
    <row r="3" spans="1:9" s="156" customFormat="1" ht="12.75" customHeight="1">
      <c r="A3" s="2"/>
      <c r="B3" s="3"/>
      <c r="C3" s="4"/>
      <c r="D3" s="4"/>
      <c r="E3" s="4"/>
      <c r="F3" s="157"/>
      <c r="I3" s="158"/>
    </row>
    <row r="4" spans="1:9" s="156" customFormat="1" ht="12.75" customHeight="1">
      <c r="A4" s="2"/>
      <c r="B4" s="3"/>
      <c r="C4" s="4"/>
      <c r="D4" s="4"/>
      <c r="E4" s="4"/>
      <c r="F4" s="157"/>
      <c r="I4" s="158"/>
    </row>
    <row r="5" spans="1:9" s="154" customFormat="1" ht="19.5" customHeight="1">
      <c r="A5" s="217" t="s">
        <v>641</v>
      </c>
      <c r="B5" s="217"/>
      <c r="C5" s="217"/>
      <c r="D5" s="217"/>
      <c r="E5" s="217"/>
      <c r="I5" s="155"/>
    </row>
    <row r="6" spans="1:5" s="75" customFormat="1" ht="19.5" customHeight="1">
      <c r="A6" s="220" t="s">
        <v>3214</v>
      </c>
      <c r="B6" s="221"/>
      <c r="C6" s="221"/>
      <c r="D6" s="221"/>
      <c r="E6" s="221"/>
    </row>
    <row r="7" spans="1:5" s="98" customFormat="1" ht="12.75" customHeight="1">
      <c r="A7" s="50" t="s">
        <v>3</v>
      </c>
      <c r="B7" s="50" t="s">
        <v>3211</v>
      </c>
      <c r="C7" s="44" t="s">
        <v>4</v>
      </c>
      <c r="D7" s="50" t="s">
        <v>5</v>
      </c>
      <c r="E7" s="45" t="s">
        <v>669</v>
      </c>
    </row>
    <row r="8" spans="1:5" s="7" customFormat="1" ht="12.75" customHeight="1">
      <c r="A8" s="63" t="s">
        <v>3275</v>
      </c>
      <c r="B8" s="86">
        <v>42452</v>
      </c>
      <c r="C8" s="57" t="s">
        <v>642</v>
      </c>
      <c r="D8" s="64" t="s">
        <v>1492</v>
      </c>
      <c r="E8" s="66">
        <v>2.5090496</v>
      </c>
    </row>
    <row r="9" spans="1:5" s="7" customFormat="1" ht="12.75" customHeight="1">
      <c r="A9" s="60" t="s">
        <v>3274</v>
      </c>
      <c r="B9" s="61">
        <v>42452</v>
      </c>
      <c r="C9" s="89" t="s">
        <v>642</v>
      </c>
      <c r="D9" s="65" t="s">
        <v>1492</v>
      </c>
      <c r="E9" s="67">
        <v>22.581446250000003</v>
      </c>
    </row>
    <row r="10" spans="1:5" s="7" customFormat="1" ht="12.75" customHeight="1">
      <c r="A10" s="57" t="s">
        <v>3273</v>
      </c>
      <c r="B10" s="62">
        <v>42452</v>
      </c>
      <c r="C10" s="57" t="s">
        <v>642</v>
      </c>
      <c r="D10" s="59" t="s">
        <v>1492</v>
      </c>
      <c r="E10" s="68">
        <v>2.84047191</v>
      </c>
    </row>
    <row r="11" spans="1:5" s="216" customFormat="1" ht="12.75" customHeight="1">
      <c r="A11" s="89" t="s">
        <v>3272</v>
      </c>
      <c r="B11" s="213">
        <v>42452</v>
      </c>
      <c r="C11" s="89" t="s">
        <v>642</v>
      </c>
      <c r="D11" s="214" t="s">
        <v>1492</v>
      </c>
      <c r="E11" s="215">
        <v>25.56424725</v>
      </c>
    </row>
    <row r="12" spans="1:5" s="7" customFormat="1" ht="12.75" customHeight="1">
      <c r="A12" s="57" t="s">
        <v>3147</v>
      </c>
      <c r="B12" s="62">
        <v>42419</v>
      </c>
      <c r="C12" s="57" t="s">
        <v>642</v>
      </c>
      <c r="D12" s="59" t="s">
        <v>1492</v>
      </c>
      <c r="E12" s="68">
        <v>11.2188995</v>
      </c>
    </row>
    <row r="13" spans="1:5" s="216" customFormat="1" ht="12.75" customHeight="1">
      <c r="A13" s="89" t="s">
        <v>3237</v>
      </c>
      <c r="B13" s="213">
        <v>42419</v>
      </c>
      <c r="C13" s="89" t="s">
        <v>642</v>
      </c>
      <c r="D13" s="214" t="s">
        <v>1492</v>
      </c>
      <c r="E13" s="215">
        <v>2.94666804</v>
      </c>
    </row>
    <row r="14" spans="1:5" s="7" customFormat="1" ht="12.75" customHeight="1">
      <c r="A14" s="57" t="s">
        <v>3236</v>
      </c>
      <c r="B14" s="62">
        <v>42429</v>
      </c>
      <c r="C14" s="57" t="s">
        <v>642</v>
      </c>
      <c r="D14" s="59" t="s">
        <v>1492</v>
      </c>
      <c r="E14" s="68">
        <v>26.520011760000003</v>
      </c>
    </row>
    <row r="15" spans="1:5" s="7" customFormat="1" ht="12.75" customHeight="1">
      <c r="A15" s="46"/>
      <c r="B15" s="46"/>
      <c r="C15" s="46"/>
      <c r="D15" s="46" t="s">
        <v>3215</v>
      </c>
      <c r="E15" s="47">
        <f>SUM(E8:E14)</f>
        <v>94.18079431000001</v>
      </c>
    </row>
    <row r="16" spans="1:5" s="120" customFormat="1" ht="12.75" customHeight="1">
      <c r="A16" s="103"/>
      <c r="B16" s="103"/>
      <c r="C16" s="103"/>
      <c r="D16" s="103"/>
      <c r="E16" s="103"/>
    </row>
    <row r="17" spans="1:5" s="120" customFormat="1" ht="12.75" customHeight="1">
      <c r="A17" s="103"/>
      <c r="B17" s="103"/>
      <c r="C17" s="103"/>
      <c r="D17" s="103"/>
      <c r="E17" s="103"/>
    </row>
    <row r="18" spans="1:5" s="75" customFormat="1" ht="19.5" customHeight="1">
      <c r="A18" s="220" t="s">
        <v>2359</v>
      </c>
      <c r="B18" s="221"/>
      <c r="C18" s="221"/>
      <c r="D18" s="221"/>
      <c r="E18" s="221"/>
    </row>
    <row r="19" spans="1:5" s="98" customFormat="1" ht="12.75" customHeight="1">
      <c r="A19" s="50" t="s">
        <v>3</v>
      </c>
      <c r="B19" s="50" t="s">
        <v>3211</v>
      </c>
      <c r="C19" s="44" t="s">
        <v>4</v>
      </c>
      <c r="D19" s="50" t="s">
        <v>5</v>
      </c>
      <c r="E19" s="45" t="s">
        <v>669</v>
      </c>
    </row>
    <row r="20" spans="1:5" s="7" customFormat="1" ht="12.75" customHeight="1">
      <c r="A20" s="57" t="s">
        <v>3277</v>
      </c>
      <c r="B20" s="62">
        <v>42268</v>
      </c>
      <c r="C20" s="57" t="s">
        <v>642</v>
      </c>
      <c r="D20" s="59" t="s">
        <v>3278</v>
      </c>
      <c r="E20" s="68">
        <v>2.9676492899999998</v>
      </c>
    </row>
    <row r="21" spans="1:5" s="7" customFormat="1" ht="12.75" customHeight="1">
      <c r="A21" s="60" t="s">
        <v>3276</v>
      </c>
      <c r="B21" s="61">
        <v>42268</v>
      </c>
      <c r="C21" s="60" t="s">
        <v>642</v>
      </c>
      <c r="D21" s="65" t="s">
        <v>3278</v>
      </c>
      <c r="E21" s="67">
        <v>26.70884393</v>
      </c>
    </row>
    <row r="22" spans="1:5" s="7" customFormat="1" ht="12.75" customHeight="1">
      <c r="A22" s="57" t="s">
        <v>3238</v>
      </c>
      <c r="B22" s="62">
        <v>42258</v>
      </c>
      <c r="C22" s="57" t="s">
        <v>642</v>
      </c>
      <c r="D22" s="59" t="s">
        <v>1660</v>
      </c>
      <c r="E22" s="68">
        <v>210</v>
      </c>
    </row>
    <row r="23" spans="1:5" s="7" customFormat="1" ht="12.75" customHeight="1">
      <c r="A23" s="60" t="s">
        <v>2381</v>
      </c>
      <c r="B23" s="61">
        <v>42013</v>
      </c>
      <c r="C23" s="60" t="s">
        <v>642</v>
      </c>
      <c r="D23" s="65" t="s">
        <v>1492</v>
      </c>
      <c r="E23" s="67">
        <v>2.48615112</v>
      </c>
    </row>
    <row r="24" spans="1:5" s="7" customFormat="1" ht="12.75" customHeight="1">
      <c r="A24" s="57" t="s">
        <v>2380</v>
      </c>
      <c r="B24" s="62">
        <v>42013</v>
      </c>
      <c r="C24" s="57" t="s">
        <v>642</v>
      </c>
      <c r="D24" s="59" t="s">
        <v>1492</v>
      </c>
      <c r="E24" s="68">
        <v>22.37536002</v>
      </c>
    </row>
    <row r="25" spans="1:5" s="7" customFormat="1" ht="12.75" customHeight="1">
      <c r="A25" s="46"/>
      <c r="B25" s="46"/>
      <c r="C25" s="46"/>
      <c r="D25" s="46" t="s">
        <v>2361</v>
      </c>
      <c r="E25" s="47">
        <f>SUM(E20:E24)</f>
        <v>264.53800436</v>
      </c>
    </row>
    <row r="26" spans="1:9" ht="12.75" customHeight="1">
      <c r="A26" s="35"/>
      <c r="B26" s="36"/>
      <c r="C26" s="87"/>
      <c r="D26" s="87"/>
      <c r="E26" s="37"/>
      <c r="I26" s="159"/>
    </row>
    <row r="27" spans="1:5" s="161" customFormat="1" ht="12.75" customHeight="1">
      <c r="A27" s="34"/>
      <c r="B27" s="34"/>
      <c r="C27" s="34"/>
      <c r="D27" s="34"/>
      <c r="E27" s="34"/>
    </row>
    <row r="28" spans="1:5" s="75" customFormat="1" ht="19.5" customHeight="1">
      <c r="A28" s="220" t="s">
        <v>2128</v>
      </c>
      <c r="B28" s="221"/>
      <c r="C28" s="221"/>
      <c r="D28" s="221"/>
      <c r="E28" s="221"/>
    </row>
    <row r="29" spans="1:5" s="98" customFormat="1" ht="12.75" customHeight="1">
      <c r="A29" s="50" t="s">
        <v>3</v>
      </c>
      <c r="B29" s="50" t="s">
        <v>3211</v>
      </c>
      <c r="C29" s="44" t="s">
        <v>4</v>
      </c>
      <c r="D29" s="50" t="s">
        <v>5</v>
      </c>
      <c r="E29" s="45" t="s">
        <v>669</v>
      </c>
    </row>
    <row r="30" spans="1:5" s="7" customFormat="1" ht="12.75" customHeight="1">
      <c r="A30" s="63" t="s">
        <v>2357</v>
      </c>
      <c r="B30" s="86">
        <v>41999</v>
      </c>
      <c r="C30" s="63" t="s">
        <v>642</v>
      </c>
      <c r="D30" s="64" t="s">
        <v>646</v>
      </c>
      <c r="E30" s="66">
        <v>183.152</v>
      </c>
    </row>
    <row r="31" spans="1:5" s="7" customFormat="1" ht="12.75" customHeight="1">
      <c r="A31" s="60" t="s">
        <v>2232</v>
      </c>
      <c r="B31" s="61">
        <v>41803</v>
      </c>
      <c r="C31" s="60" t="s">
        <v>642</v>
      </c>
      <c r="D31" s="65" t="s">
        <v>1443</v>
      </c>
      <c r="E31" s="67">
        <v>155.25</v>
      </c>
    </row>
    <row r="32" spans="1:5" s="7" customFormat="1" ht="12.75" customHeight="1">
      <c r="A32" s="57" t="s">
        <v>2206</v>
      </c>
      <c r="B32" s="62">
        <v>41759</v>
      </c>
      <c r="C32" s="57" t="s">
        <v>642</v>
      </c>
      <c r="D32" s="59" t="s">
        <v>1660</v>
      </c>
      <c r="E32" s="68">
        <v>69.243672</v>
      </c>
    </row>
    <row r="33" spans="1:5" s="7" customFormat="1" ht="12.75" customHeight="1">
      <c r="A33" s="60" t="s">
        <v>2176</v>
      </c>
      <c r="B33" s="61">
        <v>41711</v>
      </c>
      <c r="C33" s="60" t="s">
        <v>642</v>
      </c>
      <c r="D33" s="65" t="s">
        <v>1660</v>
      </c>
      <c r="E33" s="67">
        <v>122.7</v>
      </c>
    </row>
    <row r="34" spans="1:5" s="7" customFormat="1" ht="12.75" customHeight="1">
      <c r="A34" s="57" t="s">
        <v>2177</v>
      </c>
      <c r="B34" s="62">
        <v>41711</v>
      </c>
      <c r="C34" s="57" t="s">
        <v>642</v>
      </c>
      <c r="D34" s="59" t="s">
        <v>1660</v>
      </c>
      <c r="E34" s="68">
        <v>70.8</v>
      </c>
    </row>
    <row r="35" spans="1:5" s="7" customFormat="1" ht="12.75" customHeight="1">
      <c r="A35" s="60" t="s">
        <v>2178</v>
      </c>
      <c r="B35" s="61">
        <v>41711</v>
      </c>
      <c r="C35" s="60" t="s">
        <v>642</v>
      </c>
      <c r="D35" s="65" t="s">
        <v>1660</v>
      </c>
      <c r="E35" s="67">
        <v>209.7</v>
      </c>
    </row>
    <row r="36" spans="1:5" ht="12.75" customHeight="1">
      <c r="A36" s="46"/>
      <c r="B36" s="48"/>
      <c r="C36" s="48"/>
      <c r="D36" s="48" t="s">
        <v>2127</v>
      </c>
      <c r="E36" s="49">
        <f>SUM(E30:E35)</f>
        <v>810.8456719999999</v>
      </c>
    </row>
    <row r="37" spans="1:9" ht="12.75" customHeight="1">
      <c r="A37" s="35"/>
      <c r="B37" s="36"/>
      <c r="C37" s="87"/>
      <c r="D37" s="87"/>
      <c r="E37" s="37"/>
      <c r="I37" s="159"/>
    </row>
    <row r="38" spans="1:5" s="161" customFormat="1" ht="12.75" customHeight="1">
      <c r="A38" s="34"/>
      <c r="B38" s="34"/>
      <c r="C38" s="34"/>
      <c r="D38" s="34"/>
      <c r="E38" s="34"/>
    </row>
    <row r="39" spans="1:5" s="75" customFormat="1" ht="19.5" customHeight="1">
      <c r="A39" s="220" t="s">
        <v>1794</v>
      </c>
      <c r="B39" s="221"/>
      <c r="C39" s="221"/>
      <c r="D39" s="221"/>
      <c r="E39" s="221"/>
    </row>
    <row r="40" spans="1:5" s="98" customFormat="1" ht="12.75" customHeight="1">
      <c r="A40" s="50" t="s">
        <v>3</v>
      </c>
      <c r="B40" s="50" t="s">
        <v>3211</v>
      </c>
      <c r="C40" s="44" t="s">
        <v>4</v>
      </c>
      <c r="D40" s="50" t="s">
        <v>5</v>
      </c>
      <c r="E40" s="45" t="s">
        <v>669</v>
      </c>
    </row>
    <row r="41" spans="1:5" s="7" customFormat="1" ht="12.75" customHeight="1">
      <c r="A41" s="63" t="s">
        <v>2112</v>
      </c>
      <c r="B41" s="86">
        <v>41610</v>
      </c>
      <c r="C41" s="63" t="s">
        <v>642</v>
      </c>
      <c r="D41" s="64" t="s">
        <v>1492</v>
      </c>
      <c r="E41" s="66">
        <v>122.7</v>
      </c>
    </row>
    <row r="42" spans="1:5" s="7" customFormat="1" ht="12.75" customHeight="1">
      <c r="A42" s="60" t="s">
        <v>2113</v>
      </c>
      <c r="B42" s="61">
        <v>41610</v>
      </c>
      <c r="C42" s="60" t="s">
        <v>642</v>
      </c>
      <c r="D42" s="65" t="s">
        <v>1492</v>
      </c>
      <c r="E42" s="67">
        <v>164.1</v>
      </c>
    </row>
    <row r="43" spans="1:5" s="7" customFormat="1" ht="12.75" customHeight="1">
      <c r="A43" s="57" t="s">
        <v>2111</v>
      </c>
      <c r="B43" s="62">
        <v>41610</v>
      </c>
      <c r="C43" s="57" t="s">
        <v>642</v>
      </c>
      <c r="D43" s="59" t="s">
        <v>1492</v>
      </c>
      <c r="E43" s="68">
        <v>213.4</v>
      </c>
    </row>
    <row r="44" spans="1:5" s="7" customFormat="1" ht="12.75" customHeight="1">
      <c r="A44" s="60" t="s">
        <v>2074</v>
      </c>
      <c r="B44" s="61">
        <v>41605</v>
      </c>
      <c r="C44" s="60" t="s">
        <v>642</v>
      </c>
      <c r="D44" s="65" t="s">
        <v>1848</v>
      </c>
      <c r="E44" s="67">
        <v>1085.7141141</v>
      </c>
    </row>
    <row r="45" spans="1:5" s="7" customFormat="1" ht="12.75" customHeight="1">
      <c r="A45" s="57" t="s">
        <v>1956</v>
      </c>
      <c r="B45" s="62">
        <v>41486</v>
      </c>
      <c r="C45" s="57" t="s">
        <v>642</v>
      </c>
      <c r="D45" s="59" t="s">
        <v>1660</v>
      </c>
      <c r="E45" s="68">
        <v>483.637</v>
      </c>
    </row>
    <row r="46" spans="1:5" s="7" customFormat="1" ht="12.75" customHeight="1">
      <c r="A46" s="60" t="s">
        <v>1925</v>
      </c>
      <c r="B46" s="61">
        <v>41430</v>
      </c>
      <c r="C46" s="60" t="s">
        <v>642</v>
      </c>
      <c r="D46" s="65" t="s">
        <v>1492</v>
      </c>
      <c r="E46" s="67">
        <v>5.0185184</v>
      </c>
    </row>
    <row r="47" spans="1:5" s="7" customFormat="1" ht="12.75" customHeight="1">
      <c r="A47" s="57" t="s">
        <v>1926</v>
      </c>
      <c r="B47" s="62">
        <v>41430</v>
      </c>
      <c r="C47" s="57" t="s">
        <v>642</v>
      </c>
      <c r="D47" s="59" t="s">
        <v>1492</v>
      </c>
      <c r="E47" s="68">
        <v>45.1666665</v>
      </c>
    </row>
    <row r="48" spans="1:5" s="7" customFormat="1" ht="12.75" customHeight="1">
      <c r="A48" s="60" t="s">
        <v>1904</v>
      </c>
      <c r="B48" s="61">
        <v>41396</v>
      </c>
      <c r="C48" s="60" t="s">
        <v>642</v>
      </c>
      <c r="D48" s="65" t="s">
        <v>1492</v>
      </c>
      <c r="E48" s="67">
        <v>2.99420604</v>
      </c>
    </row>
    <row r="49" spans="1:5" s="7" customFormat="1" ht="12.75" customHeight="1">
      <c r="A49" s="57" t="s">
        <v>1905</v>
      </c>
      <c r="B49" s="62">
        <v>41396</v>
      </c>
      <c r="C49" s="57" t="s">
        <v>642</v>
      </c>
      <c r="D49" s="59" t="s">
        <v>1492</v>
      </c>
      <c r="E49" s="68">
        <v>26.947854319999998</v>
      </c>
    </row>
    <row r="50" spans="1:5" s="7" customFormat="1" ht="12.75" customHeight="1">
      <c r="A50" s="60" t="s">
        <v>1847</v>
      </c>
      <c r="B50" s="61">
        <v>41340</v>
      </c>
      <c r="C50" s="60" t="s">
        <v>642</v>
      </c>
      <c r="D50" s="65" t="s">
        <v>1382</v>
      </c>
      <c r="E50" s="67">
        <v>60</v>
      </c>
    </row>
    <row r="51" spans="1:5" ht="12.75" customHeight="1">
      <c r="A51" s="46"/>
      <c r="B51" s="48"/>
      <c r="C51" s="48"/>
      <c r="D51" s="48" t="s">
        <v>1798</v>
      </c>
      <c r="E51" s="49">
        <f>SUM(E41:E50)</f>
        <v>2209.67835936</v>
      </c>
    </row>
    <row r="52" spans="1:9" ht="12.75" customHeight="1">
      <c r="A52" s="35"/>
      <c r="B52" s="36"/>
      <c r="C52" s="87"/>
      <c r="D52" s="87"/>
      <c r="E52" s="37"/>
      <c r="I52" s="159"/>
    </row>
    <row r="53" spans="1:5" s="161" customFormat="1" ht="12.75" customHeight="1">
      <c r="A53" s="34"/>
      <c r="B53" s="34"/>
      <c r="C53" s="34"/>
      <c r="D53" s="34"/>
      <c r="E53" s="34"/>
    </row>
    <row r="54" spans="1:5" s="75" customFormat="1" ht="19.5" customHeight="1">
      <c r="A54" s="220" t="s">
        <v>1484</v>
      </c>
      <c r="B54" s="221"/>
      <c r="C54" s="221"/>
      <c r="D54" s="221"/>
      <c r="E54" s="221"/>
    </row>
    <row r="55" spans="1:5" s="98" customFormat="1" ht="12.75" customHeight="1">
      <c r="A55" s="50" t="s">
        <v>3</v>
      </c>
      <c r="B55" s="50" t="s">
        <v>3211</v>
      </c>
      <c r="C55" s="44" t="s">
        <v>4</v>
      </c>
      <c r="D55" s="50" t="s">
        <v>5</v>
      </c>
      <c r="E55" s="45" t="s">
        <v>669</v>
      </c>
    </row>
    <row r="56" spans="1:5" s="7" customFormat="1" ht="12.75" customHeight="1">
      <c r="A56" s="63" t="s">
        <v>2619</v>
      </c>
      <c r="B56" s="86">
        <v>41261</v>
      </c>
      <c r="C56" s="63" t="s">
        <v>642</v>
      </c>
      <c r="D56" s="64" t="s">
        <v>1422</v>
      </c>
      <c r="E56" s="66">
        <v>81</v>
      </c>
    </row>
    <row r="57" spans="1:5" s="7" customFormat="1" ht="12.75" customHeight="1">
      <c r="A57" s="60" t="s">
        <v>2620</v>
      </c>
      <c r="B57" s="61">
        <v>41240</v>
      </c>
      <c r="C57" s="60" t="s">
        <v>642</v>
      </c>
      <c r="D57" s="65" t="s">
        <v>650</v>
      </c>
      <c r="E57" s="67">
        <v>386.43665648</v>
      </c>
    </row>
    <row r="58" spans="1:5" s="7" customFormat="1" ht="12.75" customHeight="1">
      <c r="A58" s="57" t="s">
        <v>2621</v>
      </c>
      <c r="B58" s="62">
        <v>41227</v>
      </c>
      <c r="C58" s="57" t="s">
        <v>642</v>
      </c>
      <c r="D58" s="59" t="s">
        <v>1660</v>
      </c>
      <c r="E58" s="68">
        <v>224.7</v>
      </c>
    </row>
    <row r="59" spans="1:5" s="7" customFormat="1" ht="12.75" customHeight="1">
      <c r="A59" s="60" t="s">
        <v>2622</v>
      </c>
      <c r="B59" s="61">
        <v>41227</v>
      </c>
      <c r="C59" s="60" t="s">
        <v>642</v>
      </c>
      <c r="D59" s="65" t="s">
        <v>1660</v>
      </c>
      <c r="E59" s="67">
        <v>275.4</v>
      </c>
    </row>
    <row r="60" spans="1:5" s="7" customFormat="1" ht="12.75" customHeight="1">
      <c r="A60" s="57" t="s">
        <v>2623</v>
      </c>
      <c r="B60" s="62">
        <v>41157</v>
      </c>
      <c r="C60" s="57" t="s">
        <v>642</v>
      </c>
      <c r="D60" s="59" t="s">
        <v>1492</v>
      </c>
      <c r="E60" s="68">
        <v>101.1</v>
      </c>
    </row>
    <row r="61" spans="1:5" s="7" customFormat="1" ht="12.75" customHeight="1">
      <c r="A61" s="60" t="s">
        <v>2624</v>
      </c>
      <c r="B61" s="61">
        <v>41150</v>
      </c>
      <c r="C61" s="60" t="s">
        <v>642</v>
      </c>
      <c r="D61" s="65" t="s">
        <v>1492</v>
      </c>
      <c r="E61" s="67">
        <v>322.8</v>
      </c>
    </row>
    <row r="62" spans="1:5" s="7" customFormat="1" ht="12.75" customHeight="1">
      <c r="A62" s="57" t="s">
        <v>2625</v>
      </c>
      <c r="B62" s="62">
        <v>41128</v>
      </c>
      <c r="C62" s="57" t="s">
        <v>642</v>
      </c>
      <c r="D62" s="59" t="s">
        <v>646</v>
      </c>
      <c r="E62" s="68">
        <v>22.07438532</v>
      </c>
    </row>
    <row r="63" spans="1:5" s="7" customFormat="1" ht="12.75" customHeight="1">
      <c r="A63" s="60" t="s">
        <v>2626</v>
      </c>
      <c r="B63" s="61">
        <v>41123</v>
      </c>
      <c r="C63" s="60" t="s">
        <v>642</v>
      </c>
      <c r="D63" s="65" t="s">
        <v>1227</v>
      </c>
      <c r="E63" s="67">
        <v>36.034922400000006</v>
      </c>
    </row>
    <row r="64" spans="1:5" s="7" customFormat="1" ht="12.75" customHeight="1">
      <c r="A64" s="57" t="s">
        <v>2627</v>
      </c>
      <c r="B64" s="62">
        <v>41061</v>
      </c>
      <c r="C64" s="57" t="s">
        <v>642</v>
      </c>
      <c r="D64" s="59" t="s">
        <v>665</v>
      </c>
      <c r="E64" s="68">
        <v>235.5</v>
      </c>
    </row>
    <row r="65" spans="1:5" s="7" customFormat="1" ht="12.75" customHeight="1">
      <c r="A65" s="60" t="s">
        <v>2628</v>
      </c>
      <c r="B65" s="61">
        <v>41061</v>
      </c>
      <c r="C65" s="60" t="s">
        <v>642</v>
      </c>
      <c r="D65" s="65" t="s">
        <v>665</v>
      </c>
      <c r="E65" s="67">
        <v>276.6</v>
      </c>
    </row>
    <row r="66" spans="1:5" s="7" customFormat="1" ht="12.75" customHeight="1">
      <c r="A66" s="57" t="s">
        <v>2629</v>
      </c>
      <c r="B66" s="62">
        <v>41026</v>
      </c>
      <c r="C66" s="57" t="s">
        <v>642</v>
      </c>
      <c r="D66" s="59" t="s">
        <v>644</v>
      </c>
      <c r="E66" s="68">
        <v>100.2</v>
      </c>
    </row>
    <row r="67" spans="1:5" s="7" customFormat="1" ht="12.75" customHeight="1">
      <c r="A67" s="60" t="s">
        <v>2630</v>
      </c>
      <c r="B67" s="61">
        <v>41026</v>
      </c>
      <c r="C67" s="60" t="s">
        <v>642</v>
      </c>
      <c r="D67" s="65" t="s">
        <v>644</v>
      </c>
      <c r="E67" s="67">
        <v>100.2</v>
      </c>
    </row>
    <row r="68" spans="1:5" s="7" customFormat="1" ht="12.75" customHeight="1">
      <c r="A68" s="57" t="s">
        <v>2631</v>
      </c>
      <c r="B68" s="62">
        <v>40994</v>
      </c>
      <c r="C68" s="57" t="s">
        <v>642</v>
      </c>
      <c r="D68" s="59" t="s">
        <v>1492</v>
      </c>
      <c r="E68" s="68">
        <v>2.36684105</v>
      </c>
    </row>
    <row r="69" spans="1:5" s="7" customFormat="1" ht="12.75" customHeight="1">
      <c r="A69" s="60" t="s">
        <v>2632</v>
      </c>
      <c r="B69" s="61">
        <v>40994</v>
      </c>
      <c r="C69" s="60" t="s">
        <v>642</v>
      </c>
      <c r="D69" s="65" t="s">
        <v>1492</v>
      </c>
      <c r="E69" s="67">
        <v>13.41209892</v>
      </c>
    </row>
    <row r="70" spans="1:5" s="7" customFormat="1" ht="12.75" customHeight="1">
      <c r="A70" s="57" t="s">
        <v>2633</v>
      </c>
      <c r="B70" s="62">
        <v>40975</v>
      </c>
      <c r="C70" s="57" t="s">
        <v>642</v>
      </c>
      <c r="D70" s="59" t="s">
        <v>1492</v>
      </c>
      <c r="E70" s="68">
        <v>2.96060508</v>
      </c>
    </row>
    <row r="71" spans="1:5" s="7" customFormat="1" ht="12.75" customHeight="1">
      <c r="A71" s="60" t="s">
        <v>2634</v>
      </c>
      <c r="B71" s="61">
        <v>40975</v>
      </c>
      <c r="C71" s="60" t="s">
        <v>642</v>
      </c>
      <c r="D71" s="65" t="s">
        <v>1492</v>
      </c>
      <c r="E71" s="67">
        <v>26.64544608</v>
      </c>
    </row>
    <row r="72" spans="1:5" s="7" customFormat="1" ht="12.75" customHeight="1">
      <c r="A72" s="57" t="s">
        <v>2635</v>
      </c>
      <c r="B72" s="62">
        <v>40967</v>
      </c>
      <c r="C72" s="57" t="s">
        <v>642</v>
      </c>
      <c r="D72" s="59" t="s">
        <v>644</v>
      </c>
      <c r="E72" s="68">
        <v>172.5</v>
      </c>
    </row>
    <row r="73" spans="1:5" s="7" customFormat="1" ht="12.75" customHeight="1">
      <c r="A73" s="60" t="s">
        <v>2636</v>
      </c>
      <c r="B73" s="61">
        <v>40962</v>
      </c>
      <c r="C73" s="60" t="s">
        <v>642</v>
      </c>
      <c r="D73" s="65" t="s">
        <v>1492</v>
      </c>
      <c r="E73" s="67">
        <v>2.99939985</v>
      </c>
    </row>
    <row r="74" spans="1:5" s="7" customFormat="1" ht="12.75" customHeight="1">
      <c r="A74" s="57" t="s">
        <v>2637</v>
      </c>
      <c r="B74" s="62">
        <v>40962</v>
      </c>
      <c r="C74" s="57" t="s">
        <v>642</v>
      </c>
      <c r="D74" s="59" t="s">
        <v>1492</v>
      </c>
      <c r="E74" s="68">
        <v>26.99459801</v>
      </c>
    </row>
    <row r="75" spans="1:5" s="7" customFormat="1" ht="12.75" customHeight="1">
      <c r="A75" s="60" t="s">
        <v>2638</v>
      </c>
      <c r="B75" s="61">
        <v>40935</v>
      </c>
      <c r="C75" s="60" t="s">
        <v>642</v>
      </c>
      <c r="D75" s="65" t="s">
        <v>646</v>
      </c>
      <c r="E75" s="67">
        <v>300</v>
      </c>
    </row>
    <row r="76" spans="1:5" s="7" customFormat="1" ht="12.75" customHeight="1">
      <c r="A76" s="57" t="s">
        <v>2639</v>
      </c>
      <c r="B76" s="62">
        <v>40935</v>
      </c>
      <c r="C76" s="57" t="s">
        <v>642</v>
      </c>
      <c r="D76" s="59" t="s">
        <v>1492</v>
      </c>
      <c r="E76" s="68">
        <v>3.5418578800000002</v>
      </c>
    </row>
    <row r="77" spans="1:5" s="7" customFormat="1" ht="12.75" customHeight="1">
      <c r="A77" s="60" t="s">
        <v>2640</v>
      </c>
      <c r="B77" s="61">
        <v>40935</v>
      </c>
      <c r="C77" s="60" t="s">
        <v>642</v>
      </c>
      <c r="D77" s="65" t="s">
        <v>1492</v>
      </c>
      <c r="E77" s="67">
        <v>31.87672068</v>
      </c>
    </row>
    <row r="78" spans="1:5" s="7" customFormat="1" ht="12.75" customHeight="1">
      <c r="A78" s="57" t="s">
        <v>2641</v>
      </c>
      <c r="B78" s="62">
        <v>40913</v>
      </c>
      <c r="C78" s="57" t="s">
        <v>642</v>
      </c>
      <c r="D78" s="59" t="s">
        <v>665</v>
      </c>
      <c r="E78" s="68">
        <v>90.6</v>
      </c>
    </row>
    <row r="79" spans="1:5" s="7" customFormat="1" ht="12.75" customHeight="1">
      <c r="A79" s="60" t="s">
        <v>2641</v>
      </c>
      <c r="B79" s="61">
        <v>40913</v>
      </c>
      <c r="C79" s="60" t="s">
        <v>642</v>
      </c>
      <c r="D79" s="65" t="s">
        <v>665</v>
      </c>
      <c r="E79" s="67">
        <v>106.2</v>
      </c>
    </row>
    <row r="80" spans="1:5" s="7" customFormat="1" ht="12.75" customHeight="1">
      <c r="A80" s="57" t="s">
        <v>2641</v>
      </c>
      <c r="B80" s="62">
        <v>40913</v>
      </c>
      <c r="C80" s="57" t="s">
        <v>642</v>
      </c>
      <c r="D80" s="59" t="s">
        <v>665</v>
      </c>
      <c r="E80" s="68">
        <v>208.2</v>
      </c>
    </row>
    <row r="81" spans="1:5" s="7" customFormat="1" ht="12.75" customHeight="1">
      <c r="A81" s="60" t="s">
        <v>2642</v>
      </c>
      <c r="B81" s="61">
        <v>40910</v>
      </c>
      <c r="C81" s="60" t="s">
        <v>642</v>
      </c>
      <c r="D81" s="65" t="s">
        <v>1492</v>
      </c>
      <c r="E81" s="67">
        <v>1.76533305</v>
      </c>
    </row>
    <row r="82" spans="1:5" s="7" customFormat="1" ht="12.75" customHeight="1">
      <c r="A82" s="57" t="s">
        <v>2643</v>
      </c>
      <c r="B82" s="62">
        <v>40910</v>
      </c>
      <c r="C82" s="57" t="s">
        <v>642</v>
      </c>
      <c r="D82" s="59" t="s">
        <v>1492</v>
      </c>
      <c r="E82" s="68">
        <v>15.88799784</v>
      </c>
    </row>
    <row r="83" spans="1:5" ht="12.75" customHeight="1">
      <c r="A83" s="46"/>
      <c r="B83" s="48"/>
      <c r="C83" s="48"/>
      <c r="D83" s="48" t="s">
        <v>1485</v>
      </c>
      <c r="E83" s="49">
        <f>SUM(E56:E82)</f>
        <v>3167.996862639999</v>
      </c>
    </row>
    <row r="84" spans="1:9" ht="12.75" customHeight="1">
      <c r="A84" s="35"/>
      <c r="B84" s="36"/>
      <c r="C84" s="87"/>
      <c r="D84" s="87"/>
      <c r="E84" s="37"/>
      <c r="I84" s="159"/>
    </row>
    <row r="85" spans="1:5" s="161" customFormat="1" ht="12.75" customHeight="1">
      <c r="A85" s="34"/>
      <c r="B85" s="34"/>
      <c r="C85" s="34"/>
      <c r="D85" s="34"/>
      <c r="E85" s="34"/>
    </row>
    <row r="86" spans="1:5" s="75" customFormat="1" ht="19.5" customHeight="1">
      <c r="A86" s="220" t="s">
        <v>2</v>
      </c>
      <c r="B86" s="221"/>
      <c r="C86" s="221"/>
      <c r="D86" s="221"/>
      <c r="E86" s="221"/>
    </row>
    <row r="87" spans="1:5" s="98" customFormat="1" ht="12.75" customHeight="1">
      <c r="A87" s="50" t="s">
        <v>3</v>
      </c>
      <c r="B87" s="50" t="s">
        <v>3211</v>
      </c>
      <c r="C87" s="44" t="s">
        <v>4</v>
      </c>
      <c r="D87" s="50" t="s">
        <v>5</v>
      </c>
      <c r="E87" s="45" t="s">
        <v>669</v>
      </c>
    </row>
    <row r="88" spans="1:5" s="7" customFormat="1" ht="12.75" customHeight="1">
      <c r="A88" s="63" t="s">
        <v>2644</v>
      </c>
      <c r="B88" s="86">
        <v>40900</v>
      </c>
      <c r="C88" s="63" t="s">
        <v>642</v>
      </c>
      <c r="D88" s="64" t="s">
        <v>643</v>
      </c>
      <c r="E88" s="66">
        <v>1.41257716</v>
      </c>
    </row>
    <row r="89" spans="1:5" s="7" customFormat="1" ht="12.75" customHeight="1">
      <c r="A89" s="60" t="s">
        <v>2645</v>
      </c>
      <c r="B89" s="61">
        <v>40900</v>
      </c>
      <c r="C89" s="60" t="s">
        <v>642</v>
      </c>
      <c r="D89" s="65" t="s">
        <v>643</v>
      </c>
      <c r="E89" s="67">
        <v>12.7131942</v>
      </c>
    </row>
    <row r="90" spans="1:5" s="7" customFormat="1" ht="12.75" customHeight="1">
      <c r="A90" s="57" t="s">
        <v>2646</v>
      </c>
      <c r="B90" s="62">
        <v>40892</v>
      </c>
      <c r="C90" s="57" t="s">
        <v>642</v>
      </c>
      <c r="D90" s="59" t="s">
        <v>643</v>
      </c>
      <c r="E90" s="68">
        <v>3.73892508</v>
      </c>
    </row>
    <row r="91" spans="1:5" s="7" customFormat="1" ht="12.75" customHeight="1">
      <c r="A91" s="60" t="s">
        <v>2647</v>
      </c>
      <c r="B91" s="61">
        <v>40892</v>
      </c>
      <c r="C91" s="60" t="s">
        <v>642</v>
      </c>
      <c r="D91" s="65" t="s">
        <v>643</v>
      </c>
      <c r="E91" s="67">
        <v>21.1872423</v>
      </c>
    </row>
    <row r="92" spans="1:5" s="7" customFormat="1" ht="12.75" customHeight="1">
      <c r="A92" s="57" t="s">
        <v>2648</v>
      </c>
      <c r="B92" s="62">
        <v>40884</v>
      </c>
      <c r="C92" s="57" t="s">
        <v>642</v>
      </c>
      <c r="D92" s="59" t="s">
        <v>643</v>
      </c>
      <c r="E92" s="68">
        <v>2.6496188</v>
      </c>
    </row>
    <row r="93" spans="1:5" s="7" customFormat="1" ht="12.75" customHeight="1">
      <c r="A93" s="60" t="s">
        <v>2649</v>
      </c>
      <c r="B93" s="61">
        <v>40884</v>
      </c>
      <c r="C93" s="60" t="s">
        <v>642</v>
      </c>
      <c r="D93" s="65" t="s">
        <v>643</v>
      </c>
      <c r="E93" s="67">
        <v>23.8465687</v>
      </c>
    </row>
    <row r="94" spans="1:5" s="7" customFormat="1" ht="12.75" customHeight="1">
      <c r="A94" s="57" t="s">
        <v>2650</v>
      </c>
      <c r="B94" s="62">
        <v>40877</v>
      </c>
      <c r="C94" s="57" t="s">
        <v>642</v>
      </c>
      <c r="D94" s="59" t="s">
        <v>644</v>
      </c>
      <c r="E94" s="68">
        <v>30.716025000000002</v>
      </c>
    </row>
    <row r="95" spans="1:5" s="7" customFormat="1" ht="12.75" customHeight="1">
      <c r="A95" s="60" t="s">
        <v>2651</v>
      </c>
      <c r="B95" s="61">
        <v>40875</v>
      </c>
      <c r="C95" s="60" t="s">
        <v>642</v>
      </c>
      <c r="D95" s="65" t="s">
        <v>1227</v>
      </c>
      <c r="E95" s="67">
        <v>21.9</v>
      </c>
    </row>
    <row r="96" spans="1:5" s="7" customFormat="1" ht="12.75" customHeight="1">
      <c r="A96" s="57" t="s">
        <v>2652</v>
      </c>
      <c r="B96" s="62">
        <v>40875</v>
      </c>
      <c r="C96" s="57" t="s">
        <v>642</v>
      </c>
      <c r="D96" s="59" t="s">
        <v>643</v>
      </c>
      <c r="E96" s="68">
        <v>5.07827568</v>
      </c>
    </row>
    <row r="97" spans="1:5" s="7" customFormat="1" ht="12.75" customHeight="1">
      <c r="A97" s="60" t="s">
        <v>2653</v>
      </c>
      <c r="B97" s="61">
        <v>40875</v>
      </c>
      <c r="C97" s="60" t="s">
        <v>642</v>
      </c>
      <c r="D97" s="65" t="s">
        <v>643</v>
      </c>
      <c r="E97" s="67">
        <v>45.70448024</v>
      </c>
    </row>
    <row r="98" spans="1:5" s="7" customFormat="1" ht="12.75" customHeight="1">
      <c r="A98" s="57" t="s">
        <v>2654</v>
      </c>
      <c r="B98" s="62">
        <v>40870</v>
      </c>
      <c r="C98" s="57" t="s">
        <v>642</v>
      </c>
      <c r="D98" s="59" t="s">
        <v>1227</v>
      </c>
      <c r="E98" s="68">
        <v>100.2</v>
      </c>
    </row>
    <row r="99" spans="1:5" s="7" customFormat="1" ht="12.75" customHeight="1">
      <c r="A99" s="60" t="s">
        <v>2655</v>
      </c>
      <c r="B99" s="61">
        <v>40870</v>
      </c>
      <c r="C99" s="60" t="s">
        <v>642</v>
      </c>
      <c r="D99" s="65" t="s">
        <v>1227</v>
      </c>
      <c r="E99" s="67">
        <v>249.9</v>
      </c>
    </row>
    <row r="100" spans="1:5" s="7" customFormat="1" ht="12.75" customHeight="1">
      <c r="A100" s="57" t="s">
        <v>2656</v>
      </c>
      <c r="B100" s="62">
        <v>40869</v>
      </c>
      <c r="C100" s="57" t="s">
        <v>642</v>
      </c>
      <c r="D100" s="59" t="s">
        <v>643</v>
      </c>
      <c r="E100" s="68">
        <v>2.06950506</v>
      </c>
    </row>
    <row r="101" spans="1:5" s="7" customFormat="1" ht="12.75" customHeight="1">
      <c r="A101" s="60" t="s">
        <v>2657</v>
      </c>
      <c r="B101" s="61">
        <v>40869</v>
      </c>
      <c r="C101" s="60" t="s">
        <v>642</v>
      </c>
      <c r="D101" s="65" t="s">
        <v>643</v>
      </c>
      <c r="E101" s="67">
        <v>18.62555875</v>
      </c>
    </row>
    <row r="102" spans="1:5" s="7" customFormat="1" ht="12.75" customHeight="1">
      <c r="A102" s="57" t="s">
        <v>2658</v>
      </c>
      <c r="B102" s="62">
        <v>40857</v>
      </c>
      <c r="C102" s="57" t="s">
        <v>642</v>
      </c>
      <c r="D102" s="59" t="s">
        <v>643</v>
      </c>
      <c r="E102" s="68">
        <v>1.45767976</v>
      </c>
    </row>
    <row r="103" spans="1:5" s="7" customFormat="1" ht="12.75" customHeight="1">
      <c r="A103" s="60" t="s">
        <v>2659</v>
      </c>
      <c r="B103" s="61">
        <v>40857</v>
      </c>
      <c r="C103" s="60" t="s">
        <v>642</v>
      </c>
      <c r="D103" s="65" t="s">
        <v>643</v>
      </c>
      <c r="E103" s="67">
        <v>13.11911811</v>
      </c>
    </row>
    <row r="104" spans="1:5" s="7" customFormat="1" ht="12.75" customHeight="1">
      <c r="A104" s="57" t="s">
        <v>2660</v>
      </c>
      <c r="B104" s="62">
        <v>40857</v>
      </c>
      <c r="C104" s="57" t="s">
        <v>642</v>
      </c>
      <c r="D104" s="59" t="s">
        <v>643</v>
      </c>
      <c r="E104" s="68">
        <v>2.11802227</v>
      </c>
    </row>
    <row r="105" spans="1:5" s="7" customFormat="1" ht="12.75" customHeight="1">
      <c r="A105" s="60" t="s">
        <v>2661</v>
      </c>
      <c r="B105" s="61">
        <v>40857</v>
      </c>
      <c r="C105" s="60" t="s">
        <v>642</v>
      </c>
      <c r="D105" s="65" t="s">
        <v>643</v>
      </c>
      <c r="E105" s="67">
        <v>19.067190669999995</v>
      </c>
    </row>
    <row r="106" spans="1:5" s="7" customFormat="1" ht="12.75" customHeight="1">
      <c r="A106" s="57" t="s">
        <v>2662</v>
      </c>
      <c r="B106" s="62">
        <v>40841</v>
      </c>
      <c r="C106" s="57" t="s">
        <v>642</v>
      </c>
      <c r="D106" s="59" t="s">
        <v>643</v>
      </c>
      <c r="E106" s="68">
        <v>7.8096473</v>
      </c>
    </row>
    <row r="107" spans="1:5" s="7" customFormat="1" ht="12.75" customHeight="1">
      <c r="A107" s="60" t="s">
        <v>2663</v>
      </c>
      <c r="B107" s="61">
        <v>40815</v>
      </c>
      <c r="C107" s="60" t="s">
        <v>642</v>
      </c>
      <c r="D107" s="65" t="s">
        <v>643</v>
      </c>
      <c r="E107" s="67">
        <v>5.424928560000001</v>
      </c>
    </row>
    <row r="108" spans="1:5" s="7" customFormat="1" ht="12.75" customHeight="1">
      <c r="A108" s="57" t="s">
        <v>2664</v>
      </c>
      <c r="B108" s="62">
        <v>40815</v>
      </c>
      <c r="C108" s="57" t="s">
        <v>642</v>
      </c>
      <c r="D108" s="59" t="s">
        <v>643</v>
      </c>
      <c r="E108" s="68">
        <v>6.63046824</v>
      </c>
    </row>
    <row r="109" spans="1:5" s="7" customFormat="1" ht="12.75" customHeight="1">
      <c r="A109" s="60" t="s">
        <v>2665</v>
      </c>
      <c r="B109" s="61">
        <v>40812</v>
      </c>
      <c r="C109" s="60" t="s">
        <v>642</v>
      </c>
      <c r="D109" s="65" t="s">
        <v>644</v>
      </c>
      <c r="E109" s="67">
        <v>100.5</v>
      </c>
    </row>
    <row r="110" spans="1:5" s="7" customFormat="1" ht="12.75" customHeight="1">
      <c r="A110" s="57" t="s">
        <v>2666</v>
      </c>
      <c r="B110" s="62">
        <v>40807</v>
      </c>
      <c r="C110" s="57" t="s">
        <v>642</v>
      </c>
      <c r="D110" s="59" t="s">
        <v>643</v>
      </c>
      <c r="E110" s="68">
        <v>3.92491658</v>
      </c>
    </row>
    <row r="111" spans="1:5" s="7" customFormat="1" ht="12.75" customHeight="1">
      <c r="A111" s="60" t="s">
        <v>2667</v>
      </c>
      <c r="B111" s="61">
        <v>40807</v>
      </c>
      <c r="C111" s="60" t="s">
        <v>642</v>
      </c>
      <c r="D111" s="65" t="s">
        <v>643</v>
      </c>
      <c r="E111" s="67">
        <v>35.32424922</v>
      </c>
    </row>
    <row r="112" spans="1:5" s="7" customFormat="1" ht="12.75" customHeight="1">
      <c r="A112" s="57" t="s">
        <v>2668</v>
      </c>
      <c r="B112" s="62">
        <v>40807</v>
      </c>
      <c r="C112" s="57" t="s">
        <v>642</v>
      </c>
      <c r="D112" s="59" t="s">
        <v>643</v>
      </c>
      <c r="E112" s="68">
        <v>1.42603856</v>
      </c>
    </row>
    <row r="113" spans="1:5" s="7" customFormat="1" ht="12.75" customHeight="1">
      <c r="A113" s="60" t="s">
        <v>2669</v>
      </c>
      <c r="B113" s="61">
        <v>40807</v>
      </c>
      <c r="C113" s="60" t="s">
        <v>642</v>
      </c>
      <c r="D113" s="65" t="s">
        <v>643</v>
      </c>
      <c r="E113" s="67">
        <v>12.83434698</v>
      </c>
    </row>
    <row r="114" spans="1:5" s="7" customFormat="1" ht="12.75" customHeight="1">
      <c r="A114" s="57" t="s">
        <v>2670</v>
      </c>
      <c r="B114" s="62">
        <v>40807</v>
      </c>
      <c r="C114" s="57" t="s">
        <v>642</v>
      </c>
      <c r="D114" s="59" t="s">
        <v>643</v>
      </c>
      <c r="E114" s="68">
        <v>7.81996956</v>
      </c>
    </row>
    <row r="115" spans="1:5" s="7" customFormat="1" ht="12.75" customHeight="1">
      <c r="A115" s="60" t="s">
        <v>2671</v>
      </c>
      <c r="B115" s="61">
        <v>40807</v>
      </c>
      <c r="C115" s="60" t="s">
        <v>642</v>
      </c>
      <c r="D115" s="65" t="s">
        <v>643</v>
      </c>
      <c r="E115" s="67">
        <v>7.8290916600000005</v>
      </c>
    </row>
    <row r="116" spans="1:5" s="7" customFormat="1" ht="12.75" customHeight="1">
      <c r="A116" s="57" t="s">
        <v>2672</v>
      </c>
      <c r="B116" s="62">
        <v>40807</v>
      </c>
      <c r="C116" s="57" t="s">
        <v>642</v>
      </c>
      <c r="D116" s="59" t="s">
        <v>643</v>
      </c>
      <c r="E116" s="68">
        <v>2.1698507599999997</v>
      </c>
    </row>
    <row r="117" spans="1:5" s="7" customFormat="1" ht="12.75" customHeight="1">
      <c r="A117" s="60" t="s">
        <v>2673</v>
      </c>
      <c r="B117" s="61">
        <v>40807</v>
      </c>
      <c r="C117" s="60" t="s">
        <v>642</v>
      </c>
      <c r="D117" s="65" t="s">
        <v>643</v>
      </c>
      <c r="E117" s="67">
        <v>19.528657199999998</v>
      </c>
    </row>
    <row r="118" spans="1:5" s="7" customFormat="1" ht="12.75" customHeight="1">
      <c r="A118" s="57" t="s">
        <v>2674</v>
      </c>
      <c r="B118" s="62">
        <v>40792</v>
      </c>
      <c r="C118" s="57" t="s">
        <v>642</v>
      </c>
      <c r="D118" s="59" t="s">
        <v>643</v>
      </c>
      <c r="E118" s="68">
        <v>7.802412019999999</v>
      </c>
    </row>
    <row r="119" spans="1:5" s="7" customFormat="1" ht="12.75" customHeight="1">
      <c r="A119" s="60" t="s">
        <v>2675</v>
      </c>
      <c r="B119" s="61">
        <v>40792</v>
      </c>
      <c r="C119" s="60" t="s">
        <v>642</v>
      </c>
      <c r="D119" s="65" t="s">
        <v>643</v>
      </c>
      <c r="E119" s="67">
        <v>35.1128127</v>
      </c>
    </row>
    <row r="120" spans="1:5" s="7" customFormat="1" ht="12.75" customHeight="1">
      <c r="A120" s="57" t="s">
        <v>2676</v>
      </c>
      <c r="B120" s="62">
        <v>40781</v>
      </c>
      <c r="C120" s="57" t="s">
        <v>642</v>
      </c>
      <c r="D120" s="59" t="s">
        <v>665</v>
      </c>
      <c r="E120" s="68">
        <v>350</v>
      </c>
    </row>
    <row r="121" spans="1:5" s="7" customFormat="1" ht="12.75" customHeight="1">
      <c r="A121" s="60" t="s">
        <v>2677</v>
      </c>
      <c r="B121" s="61">
        <v>40778</v>
      </c>
      <c r="C121" s="60" t="s">
        <v>642</v>
      </c>
      <c r="D121" s="65" t="s">
        <v>643</v>
      </c>
      <c r="E121" s="67">
        <v>1.31407692</v>
      </c>
    </row>
    <row r="122" spans="1:5" s="7" customFormat="1" ht="12.75" customHeight="1">
      <c r="A122" s="57" t="s">
        <v>2678</v>
      </c>
      <c r="B122" s="62">
        <v>40778</v>
      </c>
      <c r="C122" s="57" t="s">
        <v>642</v>
      </c>
      <c r="D122" s="59" t="s">
        <v>643</v>
      </c>
      <c r="E122" s="68">
        <v>11.82669228</v>
      </c>
    </row>
    <row r="123" spans="1:5" s="7" customFormat="1" ht="12.75" customHeight="1">
      <c r="A123" s="60" t="s">
        <v>2679</v>
      </c>
      <c r="B123" s="61">
        <v>40766</v>
      </c>
      <c r="C123" s="60" t="s">
        <v>642</v>
      </c>
      <c r="D123" s="65" t="s">
        <v>1227</v>
      </c>
      <c r="E123" s="67">
        <v>250.2</v>
      </c>
    </row>
    <row r="124" spans="1:5" s="7" customFormat="1" ht="12.75" customHeight="1">
      <c r="A124" s="57" t="s">
        <v>2680</v>
      </c>
      <c r="B124" s="62">
        <v>40765</v>
      </c>
      <c r="C124" s="57" t="s">
        <v>642</v>
      </c>
      <c r="D124" s="59" t="s">
        <v>643</v>
      </c>
      <c r="E124" s="68">
        <v>2.1513040500000002</v>
      </c>
    </row>
    <row r="125" spans="1:5" s="7" customFormat="1" ht="12.75" customHeight="1">
      <c r="A125" s="60" t="s">
        <v>2681</v>
      </c>
      <c r="B125" s="61">
        <v>40765</v>
      </c>
      <c r="C125" s="60" t="s">
        <v>642</v>
      </c>
      <c r="D125" s="65" t="s">
        <v>643</v>
      </c>
      <c r="E125" s="67">
        <v>19.361736959999998</v>
      </c>
    </row>
    <row r="126" spans="1:5" s="7" customFormat="1" ht="12.75" customHeight="1">
      <c r="A126" s="57" t="s">
        <v>2682</v>
      </c>
      <c r="B126" s="62">
        <v>40753</v>
      </c>
      <c r="C126" s="57" t="s">
        <v>642</v>
      </c>
      <c r="D126" s="59" t="s">
        <v>643</v>
      </c>
      <c r="E126" s="68">
        <v>1.3715945200000002</v>
      </c>
    </row>
    <row r="127" spans="1:5" s="7" customFormat="1" ht="12.75" customHeight="1">
      <c r="A127" s="60" t="s">
        <v>2683</v>
      </c>
      <c r="B127" s="61">
        <v>40753</v>
      </c>
      <c r="C127" s="60" t="s">
        <v>642</v>
      </c>
      <c r="D127" s="65" t="s">
        <v>643</v>
      </c>
      <c r="E127" s="67">
        <v>12.34435052</v>
      </c>
    </row>
    <row r="128" spans="1:5" s="7" customFormat="1" ht="12.75" customHeight="1">
      <c r="A128" s="57" t="s">
        <v>2684</v>
      </c>
      <c r="B128" s="62">
        <v>40745</v>
      </c>
      <c r="C128" s="57" t="s">
        <v>642</v>
      </c>
      <c r="D128" s="59" t="s">
        <v>643</v>
      </c>
      <c r="E128" s="68">
        <v>1.16124012</v>
      </c>
    </row>
    <row r="129" spans="1:5" s="7" customFormat="1" ht="12.75" customHeight="1">
      <c r="A129" s="60" t="s">
        <v>2685</v>
      </c>
      <c r="B129" s="61">
        <v>40745</v>
      </c>
      <c r="C129" s="60" t="s">
        <v>642</v>
      </c>
      <c r="D129" s="65" t="s">
        <v>643</v>
      </c>
      <c r="E129" s="67">
        <v>10.45116106</v>
      </c>
    </row>
    <row r="130" spans="1:5" s="7" customFormat="1" ht="12.75" customHeight="1">
      <c r="A130" s="57" t="s">
        <v>2686</v>
      </c>
      <c r="B130" s="62">
        <v>40737</v>
      </c>
      <c r="C130" s="57" t="s">
        <v>642</v>
      </c>
      <c r="D130" s="59" t="s">
        <v>643</v>
      </c>
      <c r="E130" s="68">
        <v>2.37095292</v>
      </c>
    </row>
    <row r="131" spans="1:5" s="7" customFormat="1" ht="12.75" customHeight="1">
      <c r="A131" s="60" t="s">
        <v>2687</v>
      </c>
      <c r="B131" s="61">
        <v>40737</v>
      </c>
      <c r="C131" s="60" t="s">
        <v>642</v>
      </c>
      <c r="D131" s="65" t="s">
        <v>643</v>
      </c>
      <c r="E131" s="67">
        <v>21.33857643</v>
      </c>
    </row>
    <row r="132" spans="1:5" s="7" customFormat="1" ht="12.75" customHeight="1">
      <c r="A132" s="57" t="s">
        <v>2688</v>
      </c>
      <c r="B132" s="62">
        <v>40716</v>
      </c>
      <c r="C132" s="57" t="s">
        <v>642</v>
      </c>
      <c r="D132" s="59" t="s">
        <v>643</v>
      </c>
      <c r="E132" s="68">
        <v>150</v>
      </c>
    </row>
    <row r="133" spans="1:5" s="7" customFormat="1" ht="12.75" customHeight="1">
      <c r="A133" s="60" t="s">
        <v>2689</v>
      </c>
      <c r="B133" s="61">
        <v>40700</v>
      </c>
      <c r="C133" s="60" t="s">
        <v>642</v>
      </c>
      <c r="D133" s="65" t="s">
        <v>1414</v>
      </c>
      <c r="E133" s="67">
        <v>270</v>
      </c>
    </row>
    <row r="134" spans="1:5" s="7" customFormat="1" ht="12.75" customHeight="1">
      <c r="A134" s="57" t="s">
        <v>2690</v>
      </c>
      <c r="B134" s="62">
        <v>40675</v>
      </c>
      <c r="C134" s="57" t="s">
        <v>642</v>
      </c>
      <c r="D134" s="59" t="s">
        <v>643</v>
      </c>
      <c r="E134" s="68">
        <v>2.9486355300000002</v>
      </c>
    </row>
    <row r="135" spans="1:5" s="7" customFormat="1" ht="12.75" customHeight="1">
      <c r="A135" s="60" t="s">
        <v>2691</v>
      </c>
      <c r="B135" s="61">
        <v>40675</v>
      </c>
      <c r="C135" s="60" t="s">
        <v>642</v>
      </c>
      <c r="D135" s="65" t="s">
        <v>643</v>
      </c>
      <c r="E135" s="67">
        <v>26.53772</v>
      </c>
    </row>
    <row r="136" spans="1:5" s="7" customFormat="1" ht="12.75" customHeight="1">
      <c r="A136" s="57" t="s">
        <v>2692</v>
      </c>
      <c r="B136" s="62">
        <v>40672</v>
      </c>
      <c r="C136" s="57" t="s">
        <v>642</v>
      </c>
      <c r="D136" s="59" t="s">
        <v>643</v>
      </c>
      <c r="E136" s="68">
        <v>232.766</v>
      </c>
    </row>
    <row r="137" spans="1:5" s="7" customFormat="1" ht="12.75" customHeight="1">
      <c r="A137" s="60" t="s">
        <v>2693</v>
      </c>
      <c r="B137" s="61">
        <v>40668</v>
      </c>
      <c r="C137" s="60" t="s">
        <v>642</v>
      </c>
      <c r="D137" s="65" t="s">
        <v>643</v>
      </c>
      <c r="E137" s="67">
        <v>4.6623066</v>
      </c>
    </row>
    <row r="138" spans="1:5" s="7" customFormat="1" ht="12.75" customHeight="1">
      <c r="A138" s="57" t="s">
        <v>2694</v>
      </c>
      <c r="B138" s="62">
        <v>40668</v>
      </c>
      <c r="C138" s="57" t="s">
        <v>642</v>
      </c>
      <c r="D138" s="59" t="s">
        <v>643</v>
      </c>
      <c r="E138" s="68">
        <v>41.96075844</v>
      </c>
    </row>
    <row r="139" spans="1:5" s="7" customFormat="1" ht="12.75" customHeight="1">
      <c r="A139" s="60" t="s">
        <v>2695</v>
      </c>
      <c r="B139" s="61">
        <v>40666</v>
      </c>
      <c r="C139" s="60" t="s">
        <v>642</v>
      </c>
      <c r="D139" s="65" t="s">
        <v>665</v>
      </c>
      <c r="E139" s="67">
        <v>320</v>
      </c>
    </row>
    <row r="140" spans="1:5" s="7" customFormat="1" ht="12.75" customHeight="1">
      <c r="A140" s="57" t="s">
        <v>2696</v>
      </c>
      <c r="B140" s="62">
        <v>40653</v>
      </c>
      <c r="C140" s="57" t="s">
        <v>642</v>
      </c>
      <c r="D140" s="59" t="s">
        <v>643</v>
      </c>
      <c r="E140" s="68">
        <v>2.18326955</v>
      </c>
    </row>
    <row r="141" spans="1:5" s="7" customFormat="1" ht="12.75" customHeight="1">
      <c r="A141" s="60" t="s">
        <v>2697</v>
      </c>
      <c r="B141" s="61">
        <v>40653</v>
      </c>
      <c r="C141" s="60" t="s">
        <v>642</v>
      </c>
      <c r="D141" s="65" t="s">
        <v>643</v>
      </c>
      <c r="E141" s="67">
        <v>19.649425899999997</v>
      </c>
    </row>
    <row r="142" spans="1:5" s="7" customFormat="1" ht="12.75" customHeight="1">
      <c r="A142" s="57" t="s">
        <v>2698</v>
      </c>
      <c r="B142" s="62">
        <v>40626</v>
      </c>
      <c r="C142" s="57" t="s">
        <v>642</v>
      </c>
      <c r="D142" s="59" t="s">
        <v>647</v>
      </c>
      <c r="E142" s="68">
        <v>82.5</v>
      </c>
    </row>
    <row r="143" spans="1:5" s="7" customFormat="1" ht="12.75" customHeight="1">
      <c r="A143" s="60" t="s">
        <v>2699</v>
      </c>
      <c r="B143" s="61">
        <v>40605</v>
      </c>
      <c r="C143" s="60" t="s">
        <v>642</v>
      </c>
      <c r="D143" s="65" t="s">
        <v>643</v>
      </c>
      <c r="E143" s="67">
        <v>200.4</v>
      </c>
    </row>
    <row r="144" spans="1:5" s="7" customFormat="1" ht="12.75" customHeight="1">
      <c r="A144" s="57" t="s">
        <v>2700</v>
      </c>
      <c r="B144" s="62">
        <v>40598</v>
      </c>
      <c r="C144" s="57" t="s">
        <v>642</v>
      </c>
      <c r="D144" s="59" t="s">
        <v>1227</v>
      </c>
      <c r="E144" s="68">
        <v>200.1</v>
      </c>
    </row>
    <row r="145" spans="1:5" s="7" customFormat="1" ht="12.75" customHeight="1">
      <c r="A145" s="60" t="s">
        <v>2701</v>
      </c>
      <c r="B145" s="61">
        <v>40591</v>
      </c>
      <c r="C145" s="60" t="s">
        <v>642</v>
      </c>
      <c r="D145" s="65" t="s">
        <v>644</v>
      </c>
      <c r="E145" s="67">
        <v>228</v>
      </c>
    </row>
    <row r="146" spans="1:5" s="7" customFormat="1" ht="12.75" customHeight="1">
      <c r="A146" s="57" t="s">
        <v>2702</v>
      </c>
      <c r="B146" s="62">
        <v>40578</v>
      </c>
      <c r="C146" s="57" t="s">
        <v>642</v>
      </c>
      <c r="D146" s="59" t="s">
        <v>643</v>
      </c>
      <c r="E146" s="68">
        <v>1.36302896</v>
      </c>
    </row>
    <row r="147" spans="1:5" s="7" customFormat="1" ht="12.75" customHeight="1">
      <c r="A147" s="60" t="s">
        <v>2703</v>
      </c>
      <c r="B147" s="61">
        <v>40578</v>
      </c>
      <c r="C147" s="60" t="s">
        <v>642</v>
      </c>
      <c r="D147" s="65" t="s">
        <v>643</v>
      </c>
      <c r="E147" s="67">
        <v>12.2672608</v>
      </c>
    </row>
    <row r="148" spans="1:5" s="7" customFormat="1" ht="12.75" customHeight="1">
      <c r="A148" s="57" t="s">
        <v>2704</v>
      </c>
      <c r="B148" s="62">
        <v>40554</v>
      </c>
      <c r="C148" s="57" t="s">
        <v>642</v>
      </c>
      <c r="D148" s="59" t="s">
        <v>643</v>
      </c>
      <c r="E148" s="68">
        <v>6.3788325299999995</v>
      </c>
    </row>
    <row r="149" spans="1:5" s="7" customFormat="1" ht="12.75" customHeight="1">
      <c r="A149" s="60" t="s">
        <v>2705</v>
      </c>
      <c r="B149" s="61">
        <v>40554</v>
      </c>
      <c r="C149" s="60" t="s">
        <v>642</v>
      </c>
      <c r="D149" s="65" t="s">
        <v>643</v>
      </c>
      <c r="E149" s="67">
        <v>42.68910784</v>
      </c>
    </row>
    <row r="150" spans="1:5" s="7" customFormat="1" ht="12.75" customHeight="1">
      <c r="A150" s="57" t="s">
        <v>2706</v>
      </c>
      <c r="B150" s="62">
        <v>40554</v>
      </c>
      <c r="C150" s="57" t="s">
        <v>642</v>
      </c>
      <c r="D150" s="59" t="s">
        <v>644</v>
      </c>
      <c r="E150" s="68">
        <v>300</v>
      </c>
    </row>
    <row r="151" spans="1:5" s="7" customFormat="1" ht="12.75" customHeight="1">
      <c r="A151" s="60" t="s">
        <v>2707</v>
      </c>
      <c r="B151" s="61">
        <v>40548</v>
      </c>
      <c r="C151" s="60" t="s">
        <v>642</v>
      </c>
      <c r="D151" s="65" t="s">
        <v>643</v>
      </c>
      <c r="E151" s="67">
        <v>51.36239619</v>
      </c>
    </row>
    <row r="152" spans="1:5" ht="12.75" customHeight="1">
      <c r="A152" s="46"/>
      <c r="B152" s="48"/>
      <c r="C152" s="48"/>
      <c r="D152" s="48" t="s">
        <v>6</v>
      </c>
      <c r="E152" s="49">
        <f>SUM(E88:E151)</f>
        <v>3709.3017992400005</v>
      </c>
    </row>
    <row r="153" spans="1:9" ht="12.75" customHeight="1">
      <c r="A153" s="35"/>
      <c r="B153" s="36"/>
      <c r="C153" s="87"/>
      <c r="D153" s="87"/>
      <c r="E153" s="37"/>
      <c r="I153" s="159"/>
    </row>
    <row r="154" spans="1:5" s="161" customFormat="1" ht="12.75" customHeight="1">
      <c r="A154" s="34"/>
      <c r="B154" s="34"/>
      <c r="C154" s="34"/>
      <c r="D154" s="34"/>
      <c r="E154" s="34"/>
    </row>
    <row r="155" spans="1:5" s="75" customFormat="1" ht="19.5" customHeight="1">
      <c r="A155" s="220" t="s">
        <v>7</v>
      </c>
      <c r="B155" s="221"/>
      <c r="C155" s="221"/>
      <c r="D155" s="221"/>
      <c r="E155" s="221"/>
    </row>
    <row r="156" spans="1:5" s="98" customFormat="1" ht="12.75" customHeight="1">
      <c r="A156" s="50" t="s">
        <v>3</v>
      </c>
      <c r="B156" s="50" t="s">
        <v>3211</v>
      </c>
      <c r="C156" s="44" t="s">
        <v>4</v>
      </c>
      <c r="D156" s="50" t="s">
        <v>5</v>
      </c>
      <c r="E156" s="45" t="s">
        <v>669</v>
      </c>
    </row>
    <row r="157" spans="1:5" s="7" customFormat="1" ht="12.75" customHeight="1">
      <c r="A157" s="63" t="s">
        <v>2708</v>
      </c>
      <c r="B157" s="86">
        <v>40500</v>
      </c>
      <c r="C157" s="63" t="s">
        <v>642</v>
      </c>
      <c r="D157" s="64" t="s">
        <v>643</v>
      </c>
      <c r="E157" s="66">
        <v>120</v>
      </c>
    </row>
    <row r="158" spans="1:5" s="7" customFormat="1" ht="12.75" customHeight="1">
      <c r="A158" s="60" t="s">
        <v>2709</v>
      </c>
      <c r="B158" s="61">
        <v>40494</v>
      </c>
      <c r="C158" s="60" t="s">
        <v>642</v>
      </c>
      <c r="D158" s="65" t="s">
        <v>643</v>
      </c>
      <c r="E158" s="67">
        <v>13.04504734</v>
      </c>
    </row>
    <row r="159" spans="1:5" s="7" customFormat="1" ht="12.75" customHeight="1">
      <c r="A159" s="57" t="s">
        <v>2710</v>
      </c>
      <c r="B159" s="62">
        <v>40480</v>
      </c>
      <c r="C159" s="57" t="s">
        <v>642</v>
      </c>
      <c r="D159" s="59" t="s">
        <v>643</v>
      </c>
      <c r="E159" s="68">
        <v>1.10050893</v>
      </c>
    </row>
    <row r="160" spans="1:5" s="7" customFormat="1" ht="12.75" customHeight="1">
      <c r="A160" s="60" t="s">
        <v>2711</v>
      </c>
      <c r="B160" s="61">
        <v>40480</v>
      </c>
      <c r="C160" s="60" t="s">
        <v>642</v>
      </c>
      <c r="D160" s="65" t="s">
        <v>643</v>
      </c>
      <c r="E160" s="67">
        <v>9.9045804</v>
      </c>
    </row>
    <row r="161" spans="1:5" s="7" customFormat="1" ht="12.75" customHeight="1">
      <c r="A161" s="57" t="s">
        <v>2712</v>
      </c>
      <c r="B161" s="62">
        <v>40479</v>
      </c>
      <c r="C161" s="57" t="s">
        <v>642</v>
      </c>
      <c r="D161" s="59" t="s">
        <v>643</v>
      </c>
      <c r="E161" s="68">
        <v>1.10007384</v>
      </c>
    </row>
    <row r="162" spans="1:5" s="7" customFormat="1" ht="12.75" customHeight="1">
      <c r="A162" s="60" t="s">
        <v>2713</v>
      </c>
      <c r="B162" s="61">
        <v>40479</v>
      </c>
      <c r="C162" s="60" t="s">
        <v>642</v>
      </c>
      <c r="D162" s="65" t="s">
        <v>643</v>
      </c>
      <c r="E162" s="67">
        <v>9.90066462</v>
      </c>
    </row>
    <row r="163" spans="1:5" s="7" customFormat="1" ht="12.75" customHeight="1">
      <c r="A163" s="57" t="s">
        <v>2714</v>
      </c>
      <c r="B163" s="62">
        <v>40462</v>
      </c>
      <c r="C163" s="57" t="s">
        <v>642</v>
      </c>
      <c r="D163" s="59" t="s">
        <v>644</v>
      </c>
      <c r="E163" s="68">
        <v>15</v>
      </c>
    </row>
    <row r="164" spans="1:5" s="7" customFormat="1" ht="12.75" customHeight="1">
      <c r="A164" s="60" t="s">
        <v>2715</v>
      </c>
      <c r="B164" s="61">
        <v>40462</v>
      </c>
      <c r="C164" s="60" t="s">
        <v>642</v>
      </c>
      <c r="D164" s="65" t="s">
        <v>644</v>
      </c>
      <c r="E164" s="67">
        <v>87.321065</v>
      </c>
    </row>
    <row r="165" spans="1:5" s="7" customFormat="1" ht="12.75" customHeight="1">
      <c r="A165" s="57" t="s">
        <v>2716</v>
      </c>
      <c r="B165" s="62">
        <v>40462</v>
      </c>
      <c r="C165" s="57" t="s">
        <v>642</v>
      </c>
      <c r="D165" s="59" t="s">
        <v>645</v>
      </c>
      <c r="E165" s="68">
        <v>405</v>
      </c>
    </row>
    <row r="166" spans="1:5" s="7" customFormat="1" ht="12.75" customHeight="1">
      <c r="A166" s="60" t="s">
        <v>2717</v>
      </c>
      <c r="B166" s="61">
        <v>40459</v>
      </c>
      <c r="C166" s="60" t="s">
        <v>642</v>
      </c>
      <c r="D166" s="65" t="s">
        <v>643</v>
      </c>
      <c r="E166" s="67">
        <v>143.7999992</v>
      </c>
    </row>
    <row r="167" spans="1:5" s="7" customFormat="1" ht="12.75" customHeight="1">
      <c r="A167" s="57" t="s">
        <v>2718</v>
      </c>
      <c r="B167" s="62">
        <v>40458</v>
      </c>
      <c r="C167" s="57" t="s">
        <v>642</v>
      </c>
      <c r="D167" s="59" t="s">
        <v>643</v>
      </c>
      <c r="E167" s="68">
        <v>109.07470424</v>
      </c>
    </row>
    <row r="168" spans="1:5" s="7" customFormat="1" ht="12.75" customHeight="1">
      <c r="A168" s="60" t="s">
        <v>2719</v>
      </c>
      <c r="B168" s="61">
        <v>40436</v>
      </c>
      <c r="C168" s="60" t="s">
        <v>642</v>
      </c>
      <c r="D168" s="65" t="s">
        <v>643</v>
      </c>
      <c r="E168" s="67">
        <v>5.09046176</v>
      </c>
    </row>
    <row r="169" spans="1:5" s="7" customFormat="1" ht="12.75" customHeight="1">
      <c r="A169" s="57" t="s">
        <v>2720</v>
      </c>
      <c r="B169" s="62">
        <v>40436</v>
      </c>
      <c r="C169" s="57" t="s">
        <v>642</v>
      </c>
      <c r="D169" s="59" t="s">
        <v>643</v>
      </c>
      <c r="E169" s="68">
        <v>34.06693603</v>
      </c>
    </row>
    <row r="170" spans="1:5" s="7" customFormat="1" ht="12.75" customHeight="1">
      <c r="A170" s="60" t="s">
        <v>2721</v>
      </c>
      <c r="B170" s="61">
        <v>40429</v>
      </c>
      <c r="C170" s="60" t="s">
        <v>642</v>
      </c>
      <c r="D170" s="65" t="s">
        <v>643</v>
      </c>
      <c r="E170" s="67">
        <v>11.01399937</v>
      </c>
    </row>
    <row r="171" spans="1:5" s="7" customFormat="1" ht="12.75" customHeight="1">
      <c r="A171" s="57" t="s">
        <v>2722</v>
      </c>
      <c r="B171" s="62">
        <v>40409</v>
      </c>
      <c r="C171" s="57" t="s">
        <v>642</v>
      </c>
      <c r="D171" s="59" t="s">
        <v>643</v>
      </c>
      <c r="E171" s="68">
        <v>21.46652991</v>
      </c>
    </row>
    <row r="172" spans="1:5" s="7" customFormat="1" ht="12.75" customHeight="1">
      <c r="A172" s="60" t="s">
        <v>2723</v>
      </c>
      <c r="B172" s="61">
        <v>40401</v>
      </c>
      <c r="C172" s="60" t="s">
        <v>642</v>
      </c>
      <c r="D172" s="65" t="s">
        <v>644</v>
      </c>
      <c r="E172" s="67">
        <v>116.975023</v>
      </c>
    </row>
    <row r="173" spans="1:5" s="7" customFormat="1" ht="12.75" customHeight="1">
      <c r="A173" s="57" t="s">
        <v>2724</v>
      </c>
      <c r="B173" s="62">
        <v>40401</v>
      </c>
      <c r="C173" s="57" t="s">
        <v>642</v>
      </c>
      <c r="D173" s="59" t="s">
        <v>644</v>
      </c>
      <c r="E173" s="68">
        <v>41.61597</v>
      </c>
    </row>
    <row r="174" spans="1:5" s="7" customFormat="1" ht="12.75" customHeight="1">
      <c r="A174" s="60" t="s">
        <v>2725</v>
      </c>
      <c r="B174" s="61">
        <v>40395</v>
      </c>
      <c r="C174" s="60" t="s">
        <v>642</v>
      </c>
      <c r="D174" s="65" t="s">
        <v>643</v>
      </c>
      <c r="E174" s="67">
        <v>7.40520984</v>
      </c>
    </row>
    <row r="175" spans="1:5" s="7" customFormat="1" ht="12.75" customHeight="1">
      <c r="A175" s="57" t="s">
        <v>2726</v>
      </c>
      <c r="B175" s="62">
        <v>40395</v>
      </c>
      <c r="C175" s="57" t="s">
        <v>642</v>
      </c>
      <c r="D175" s="59" t="s">
        <v>643</v>
      </c>
      <c r="E175" s="68">
        <v>41.96285456</v>
      </c>
    </row>
    <row r="176" spans="1:5" s="7" customFormat="1" ht="12.75" customHeight="1">
      <c r="A176" s="60" t="s">
        <v>2727</v>
      </c>
      <c r="B176" s="61">
        <v>40364</v>
      </c>
      <c r="C176" s="60" t="s">
        <v>642</v>
      </c>
      <c r="D176" s="65" t="s">
        <v>643</v>
      </c>
      <c r="E176" s="67">
        <v>29.877797</v>
      </c>
    </row>
    <row r="177" spans="1:5" s="7" customFormat="1" ht="12.75" customHeight="1">
      <c r="A177" s="57" t="s">
        <v>2728</v>
      </c>
      <c r="B177" s="62">
        <v>40347</v>
      </c>
      <c r="C177" s="57" t="s">
        <v>642</v>
      </c>
      <c r="D177" s="59" t="s">
        <v>643</v>
      </c>
      <c r="E177" s="68">
        <v>40.1266584</v>
      </c>
    </row>
    <row r="178" spans="1:5" s="7" customFormat="1" ht="12.75" customHeight="1">
      <c r="A178" s="60" t="s">
        <v>2729</v>
      </c>
      <c r="B178" s="61">
        <v>40330</v>
      </c>
      <c r="C178" s="60" t="s">
        <v>642</v>
      </c>
      <c r="D178" s="65" t="s">
        <v>644</v>
      </c>
      <c r="E178" s="67">
        <v>27.356</v>
      </c>
    </row>
    <row r="179" spans="1:5" s="7" customFormat="1" ht="12.75" customHeight="1">
      <c r="A179" s="57" t="s">
        <v>2730</v>
      </c>
      <c r="B179" s="62">
        <v>40330</v>
      </c>
      <c r="C179" s="57" t="s">
        <v>642</v>
      </c>
      <c r="D179" s="59" t="s">
        <v>644</v>
      </c>
      <c r="E179" s="68">
        <v>102.90686</v>
      </c>
    </row>
    <row r="180" spans="1:5" s="7" customFormat="1" ht="12.75" customHeight="1">
      <c r="A180" s="60" t="s">
        <v>2731</v>
      </c>
      <c r="B180" s="61">
        <v>40305</v>
      </c>
      <c r="C180" s="60" t="s">
        <v>642</v>
      </c>
      <c r="D180" s="65" t="s">
        <v>647</v>
      </c>
      <c r="E180" s="67">
        <v>62.2532346499999</v>
      </c>
    </row>
    <row r="181" spans="1:5" s="7" customFormat="1" ht="12.75" customHeight="1">
      <c r="A181" s="57" t="s">
        <v>2732</v>
      </c>
      <c r="B181" s="62">
        <v>40296</v>
      </c>
      <c r="C181" s="57" t="s">
        <v>642</v>
      </c>
      <c r="D181" s="59" t="s">
        <v>643</v>
      </c>
      <c r="E181" s="68">
        <v>1.08522265</v>
      </c>
    </row>
    <row r="182" spans="1:5" s="7" customFormat="1" ht="12.75" customHeight="1">
      <c r="A182" s="60" t="s">
        <v>2733</v>
      </c>
      <c r="B182" s="61">
        <v>40296</v>
      </c>
      <c r="C182" s="60" t="s">
        <v>642</v>
      </c>
      <c r="D182" s="65" t="s">
        <v>643</v>
      </c>
      <c r="E182" s="67">
        <v>9.76700385</v>
      </c>
    </row>
    <row r="183" spans="1:5" s="7" customFormat="1" ht="12.75" customHeight="1">
      <c r="A183" s="57" t="s">
        <v>2734</v>
      </c>
      <c r="B183" s="62">
        <v>40296</v>
      </c>
      <c r="C183" s="57" t="s">
        <v>642</v>
      </c>
      <c r="D183" s="59" t="s">
        <v>643</v>
      </c>
      <c r="E183" s="68">
        <v>1.04687001</v>
      </c>
    </row>
    <row r="184" spans="1:5" s="7" customFormat="1" ht="12.75" customHeight="1">
      <c r="A184" s="60" t="s">
        <v>2735</v>
      </c>
      <c r="B184" s="61">
        <v>40296</v>
      </c>
      <c r="C184" s="60" t="s">
        <v>642</v>
      </c>
      <c r="D184" s="65" t="s">
        <v>643</v>
      </c>
      <c r="E184" s="67">
        <v>9.42183009</v>
      </c>
    </row>
    <row r="185" spans="1:5" s="7" customFormat="1" ht="12.75" customHeight="1">
      <c r="A185" s="57" t="s">
        <v>2736</v>
      </c>
      <c r="B185" s="62">
        <v>40296</v>
      </c>
      <c r="C185" s="57" t="s">
        <v>642</v>
      </c>
      <c r="D185" s="59" t="s">
        <v>643</v>
      </c>
      <c r="E185" s="68">
        <v>1.14240185</v>
      </c>
    </row>
    <row r="186" spans="1:5" s="7" customFormat="1" ht="12.75" customHeight="1">
      <c r="A186" s="60" t="s">
        <v>2737</v>
      </c>
      <c r="B186" s="61">
        <v>40296</v>
      </c>
      <c r="C186" s="60" t="s">
        <v>642</v>
      </c>
      <c r="D186" s="65" t="s">
        <v>643</v>
      </c>
      <c r="E186" s="67">
        <v>10.2816166</v>
      </c>
    </row>
    <row r="187" spans="1:5" s="7" customFormat="1" ht="12.75" customHeight="1">
      <c r="A187" s="57" t="s">
        <v>2738</v>
      </c>
      <c r="B187" s="62">
        <v>40296</v>
      </c>
      <c r="C187" s="57" t="s">
        <v>642</v>
      </c>
      <c r="D187" s="59" t="s">
        <v>643</v>
      </c>
      <c r="E187" s="68">
        <v>1.04760693</v>
      </c>
    </row>
    <row r="188" spans="1:5" s="7" customFormat="1" ht="12.75" customHeight="1">
      <c r="A188" s="60" t="s">
        <v>2739</v>
      </c>
      <c r="B188" s="61">
        <v>40296</v>
      </c>
      <c r="C188" s="60" t="s">
        <v>642</v>
      </c>
      <c r="D188" s="65" t="s">
        <v>643</v>
      </c>
      <c r="E188" s="67">
        <v>9.42846237</v>
      </c>
    </row>
    <row r="189" spans="1:5" s="7" customFormat="1" ht="12.75" customHeight="1">
      <c r="A189" s="57" t="s">
        <v>2740</v>
      </c>
      <c r="B189" s="62">
        <v>40296</v>
      </c>
      <c r="C189" s="57" t="s">
        <v>642</v>
      </c>
      <c r="D189" s="59" t="s">
        <v>643</v>
      </c>
      <c r="E189" s="68">
        <v>1.04498127</v>
      </c>
    </row>
    <row r="190" spans="1:5" s="7" customFormat="1" ht="12.75" customHeight="1">
      <c r="A190" s="60" t="s">
        <v>2741</v>
      </c>
      <c r="B190" s="61">
        <v>40296</v>
      </c>
      <c r="C190" s="60" t="s">
        <v>642</v>
      </c>
      <c r="D190" s="65" t="s">
        <v>643</v>
      </c>
      <c r="E190" s="67">
        <v>9.40483143</v>
      </c>
    </row>
    <row r="191" spans="1:5" s="7" customFormat="1" ht="12.75" customHeight="1">
      <c r="A191" s="57" t="s">
        <v>2742</v>
      </c>
      <c r="B191" s="62">
        <v>40296</v>
      </c>
      <c r="C191" s="57" t="s">
        <v>642</v>
      </c>
      <c r="D191" s="59" t="s">
        <v>643</v>
      </c>
      <c r="E191" s="68">
        <v>1.37386021</v>
      </c>
    </row>
    <row r="192" spans="1:5" s="7" customFormat="1" ht="12.75" customHeight="1">
      <c r="A192" s="60" t="s">
        <v>2743</v>
      </c>
      <c r="B192" s="61">
        <v>40296</v>
      </c>
      <c r="C192" s="60" t="s">
        <v>642</v>
      </c>
      <c r="D192" s="65" t="s">
        <v>643</v>
      </c>
      <c r="E192" s="67">
        <v>12.36474192</v>
      </c>
    </row>
    <row r="193" spans="1:5" s="7" customFormat="1" ht="12.75" customHeight="1">
      <c r="A193" s="57" t="s">
        <v>2744</v>
      </c>
      <c r="B193" s="62">
        <v>40296</v>
      </c>
      <c r="C193" s="57" t="s">
        <v>642</v>
      </c>
      <c r="D193" s="59" t="s">
        <v>643</v>
      </c>
      <c r="E193" s="68">
        <v>1.41443233</v>
      </c>
    </row>
    <row r="194" spans="1:5" s="7" customFormat="1" ht="12.75" customHeight="1">
      <c r="A194" s="60" t="s">
        <v>2745</v>
      </c>
      <c r="B194" s="61">
        <v>40296</v>
      </c>
      <c r="C194" s="60" t="s">
        <v>642</v>
      </c>
      <c r="D194" s="65" t="s">
        <v>643</v>
      </c>
      <c r="E194" s="67">
        <v>12.729891</v>
      </c>
    </row>
    <row r="195" spans="1:5" s="7" customFormat="1" ht="12.75" customHeight="1">
      <c r="A195" s="57" t="s">
        <v>2746</v>
      </c>
      <c r="B195" s="62">
        <v>40296</v>
      </c>
      <c r="C195" s="57" t="s">
        <v>642</v>
      </c>
      <c r="D195" s="59" t="s">
        <v>643</v>
      </c>
      <c r="E195" s="68">
        <v>1.36640892</v>
      </c>
    </row>
    <row r="196" spans="1:5" s="7" customFormat="1" ht="12.75" customHeight="1">
      <c r="A196" s="60" t="s">
        <v>2747</v>
      </c>
      <c r="B196" s="61">
        <v>40296</v>
      </c>
      <c r="C196" s="60" t="s">
        <v>642</v>
      </c>
      <c r="D196" s="65" t="s">
        <v>643</v>
      </c>
      <c r="E196" s="67">
        <v>12.29768028</v>
      </c>
    </row>
    <row r="197" spans="1:5" s="7" customFormat="1" ht="12.75" customHeight="1">
      <c r="A197" s="57" t="s">
        <v>2748</v>
      </c>
      <c r="B197" s="62">
        <v>40296</v>
      </c>
      <c r="C197" s="57" t="s">
        <v>642</v>
      </c>
      <c r="D197" s="59" t="s">
        <v>643</v>
      </c>
      <c r="E197" s="68">
        <v>1.96332345</v>
      </c>
    </row>
    <row r="198" spans="1:5" s="7" customFormat="1" ht="12.75" customHeight="1">
      <c r="A198" s="60" t="s">
        <v>2749</v>
      </c>
      <c r="B198" s="61">
        <v>40296</v>
      </c>
      <c r="C198" s="60" t="s">
        <v>642</v>
      </c>
      <c r="D198" s="65" t="s">
        <v>643</v>
      </c>
      <c r="E198" s="67">
        <v>17.66991101</v>
      </c>
    </row>
    <row r="199" spans="1:5" s="7" customFormat="1" ht="12.75" customHeight="1">
      <c r="A199" s="57" t="s">
        <v>2750</v>
      </c>
      <c r="B199" s="62">
        <v>40282</v>
      </c>
      <c r="C199" s="57" t="s">
        <v>642</v>
      </c>
      <c r="D199" s="59" t="s">
        <v>643</v>
      </c>
      <c r="E199" s="68">
        <v>121.16453822</v>
      </c>
    </row>
    <row r="200" spans="1:5" s="7" customFormat="1" ht="12.75" customHeight="1">
      <c r="A200" s="60" t="s">
        <v>2751</v>
      </c>
      <c r="B200" s="61">
        <v>40259</v>
      </c>
      <c r="C200" s="60" t="s">
        <v>642</v>
      </c>
      <c r="D200" s="65" t="s">
        <v>643</v>
      </c>
      <c r="E200" s="67">
        <v>39.91891371</v>
      </c>
    </row>
    <row r="201" spans="1:5" s="7" customFormat="1" ht="12.75" customHeight="1">
      <c r="A201" s="57" t="s">
        <v>2752</v>
      </c>
      <c r="B201" s="62">
        <v>40246</v>
      </c>
      <c r="C201" s="57" t="s">
        <v>642</v>
      </c>
      <c r="D201" s="59" t="s">
        <v>647</v>
      </c>
      <c r="E201" s="68">
        <v>250</v>
      </c>
    </row>
    <row r="202" spans="1:5" s="7" customFormat="1" ht="12.75" customHeight="1">
      <c r="A202" s="60" t="s">
        <v>2753</v>
      </c>
      <c r="B202" s="61">
        <v>40245</v>
      </c>
      <c r="C202" s="60" t="s">
        <v>642</v>
      </c>
      <c r="D202" s="65" t="s">
        <v>643</v>
      </c>
      <c r="E202" s="67">
        <v>10.71888425</v>
      </c>
    </row>
    <row r="203" spans="1:5" s="7" customFormat="1" ht="12.75" customHeight="1">
      <c r="A203" s="57" t="s">
        <v>2754</v>
      </c>
      <c r="B203" s="62">
        <v>40240</v>
      </c>
      <c r="C203" s="57" t="s">
        <v>642</v>
      </c>
      <c r="D203" s="59" t="s">
        <v>648</v>
      </c>
      <c r="E203" s="68">
        <v>3.0013363</v>
      </c>
    </row>
    <row r="204" spans="1:5" s="7" customFormat="1" ht="12.75" customHeight="1">
      <c r="A204" s="60" t="s">
        <v>2755</v>
      </c>
      <c r="B204" s="61">
        <v>40234</v>
      </c>
      <c r="C204" s="60" t="s">
        <v>642</v>
      </c>
      <c r="D204" s="65" t="s">
        <v>643</v>
      </c>
      <c r="E204" s="67">
        <v>24.1129128</v>
      </c>
    </row>
    <row r="205" spans="1:5" s="7" customFormat="1" ht="12.75" customHeight="1">
      <c r="A205" s="57" t="s">
        <v>2756</v>
      </c>
      <c r="B205" s="62">
        <v>40234</v>
      </c>
      <c r="C205" s="57" t="s">
        <v>642</v>
      </c>
      <c r="D205" s="59" t="s">
        <v>643</v>
      </c>
      <c r="E205" s="68">
        <v>2.98024758</v>
      </c>
    </row>
    <row r="206" spans="1:5" s="7" customFormat="1" ht="12.75" customHeight="1">
      <c r="A206" s="60" t="s">
        <v>2757</v>
      </c>
      <c r="B206" s="61">
        <v>40228</v>
      </c>
      <c r="C206" s="60" t="s">
        <v>642</v>
      </c>
      <c r="D206" s="65" t="s">
        <v>643</v>
      </c>
      <c r="E206" s="67">
        <v>16.4658415</v>
      </c>
    </row>
    <row r="207" spans="1:5" s="7" customFormat="1" ht="12.75" customHeight="1">
      <c r="A207" s="57" t="s">
        <v>2758</v>
      </c>
      <c r="B207" s="62">
        <v>40205</v>
      </c>
      <c r="C207" s="57" t="s">
        <v>642</v>
      </c>
      <c r="D207" s="59" t="s">
        <v>649</v>
      </c>
      <c r="E207" s="68">
        <v>12.63808728</v>
      </c>
    </row>
    <row r="208" spans="1:5" s="7" customFormat="1" ht="12.75" customHeight="1">
      <c r="A208" s="60" t="s">
        <v>2759</v>
      </c>
      <c r="B208" s="61">
        <v>40196</v>
      </c>
      <c r="C208" s="60" t="s">
        <v>642</v>
      </c>
      <c r="D208" s="65" t="s">
        <v>644</v>
      </c>
      <c r="E208" s="67">
        <v>13.669875</v>
      </c>
    </row>
    <row r="209" spans="1:5" s="7" customFormat="1" ht="12.75" customHeight="1">
      <c r="A209" s="57" t="s">
        <v>2760</v>
      </c>
      <c r="B209" s="62">
        <v>40196</v>
      </c>
      <c r="C209" s="57" t="s">
        <v>642</v>
      </c>
      <c r="D209" s="59" t="s">
        <v>644</v>
      </c>
      <c r="E209" s="68">
        <v>71.766681</v>
      </c>
    </row>
    <row r="210" spans="1:5" ht="12.75" customHeight="1">
      <c r="A210" s="46"/>
      <c r="B210" s="48"/>
      <c r="C210" s="48"/>
      <c r="D210" s="48" t="s">
        <v>59</v>
      </c>
      <c r="E210" s="49">
        <f>SUM(E157:E209)</f>
        <v>2138.6525719</v>
      </c>
    </row>
    <row r="211" spans="1:9" ht="12.75" customHeight="1">
      <c r="A211" s="35"/>
      <c r="B211" s="36"/>
      <c r="C211" s="87"/>
      <c r="D211" s="87"/>
      <c r="E211" s="37"/>
      <c r="I211" s="159"/>
    </row>
    <row r="212" spans="1:5" s="161" customFormat="1" ht="12.75" customHeight="1">
      <c r="A212" s="34"/>
      <c r="B212" s="34"/>
      <c r="C212" s="34"/>
      <c r="D212" s="34"/>
      <c r="E212" s="34"/>
    </row>
    <row r="213" spans="1:5" s="75" customFormat="1" ht="19.5" customHeight="1">
      <c r="A213" s="220" t="s">
        <v>60</v>
      </c>
      <c r="B213" s="221"/>
      <c r="C213" s="221"/>
      <c r="D213" s="221"/>
      <c r="E213" s="221"/>
    </row>
    <row r="214" spans="1:5" s="98" customFormat="1" ht="12.75" customHeight="1">
      <c r="A214" s="50" t="s">
        <v>3</v>
      </c>
      <c r="B214" s="50" t="s">
        <v>3211</v>
      </c>
      <c r="C214" s="44" t="s">
        <v>4</v>
      </c>
      <c r="D214" s="50" t="s">
        <v>5</v>
      </c>
      <c r="E214" s="45" t="s">
        <v>669</v>
      </c>
    </row>
    <row r="215" spans="1:5" s="7" customFormat="1" ht="12.75" customHeight="1">
      <c r="A215" s="63" t="s">
        <v>2585</v>
      </c>
      <c r="B215" s="86">
        <v>40158</v>
      </c>
      <c r="C215" s="63" t="s">
        <v>642</v>
      </c>
      <c r="D215" s="64" t="s">
        <v>647</v>
      </c>
      <c r="E215" s="66">
        <v>72.63721643</v>
      </c>
    </row>
    <row r="216" spans="1:5" s="7" customFormat="1" ht="12.75" customHeight="1">
      <c r="A216" s="60" t="s">
        <v>2586</v>
      </c>
      <c r="B216" s="61">
        <v>40155</v>
      </c>
      <c r="C216" s="60" t="s">
        <v>642</v>
      </c>
      <c r="D216" s="65" t="s">
        <v>643</v>
      </c>
      <c r="E216" s="67">
        <v>14.89927875</v>
      </c>
    </row>
    <row r="217" spans="1:5" s="7" customFormat="1" ht="12.75" customHeight="1">
      <c r="A217" s="57" t="s">
        <v>2587</v>
      </c>
      <c r="B217" s="62">
        <v>40147</v>
      </c>
      <c r="C217" s="57" t="s">
        <v>642</v>
      </c>
      <c r="D217" s="59" t="s">
        <v>646</v>
      </c>
      <c r="E217" s="68">
        <v>4.1665065</v>
      </c>
    </row>
    <row r="218" spans="1:5" s="7" customFormat="1" ht="12.75" customHeight="1">
      <c r="A218" s="60" t="s">
        <v>2588</v>
      </c>
      <c r="B218" s="61">
        <v>40147</v>
      </c>
      <c r="C218" s="60" t="s">
        <v>642</v>
      </c>
      <c r="D218" s="65" t="s">
        <v>646</v>
      </c>
      <c r="E218" s="67">
        <v>20.3345</v>
      </c>
    </row>
    <row r="219" spans="1:5" s="7" customFormat="1" ht="12.75" customHeight="1">
      <c r="A219" s="57" t="s">
        <v>2589</v>
      </c>
      <c r="B219" s="62">
        <v>40147</v>
      </c>
      <c r="C219" s="57" t="s">
        <v>642</v>
      </c>
      <c r="D219" s="59" t="s">
        <v>650</v>
      </c>
      <c r="E219" s="68">
        <v>15.067249</v>
      </c>
    </row>
    <row r="220" spans="1:5" s="7" customFormat="1" ht="12.75" customHeight="1">
      <c r="A220" s="60" t="s">
        <v>2590</v>
      </c>
      <c r="B220" s="61">
        <v>40147</v>
      </c>
      <c r="C220" s="60" t="s">
        <v>642</v>
      </c>
      <c r="D220" s="65" t="s">
        <v>650</v>
      </c>
      <c r="E220" s="67">
        <v>2.83214673</v>
      </c>
    </row>
    <row r="221" spans="1:5" s="7" customFormat="1" ht="12.75" customHeight="1">
      <c r="A221" s="57" t="s">
        <v>2591</v>
      </c>
      <c r="B221" s="62">
        <v>40147</v>
      </c>
      <c r="C221" s="57" t="s">
        <v>642</v>
      </c>
      <c r="D221" s="59" t="s">
        <v>650</v>
      </c>
      <c r="E221" s="68">
        <v>0.30579044</v>
      </c>
    </row>
    <row r="222" spans="1:5" s="7" customFormat="1" ht="12.75" customHeight="1">
      <c r="A222" s="60" t="s">
        <v>2592</v>
      </c>
      <c r="B222" s="61">
        <v>40116</v>
      </c>
      <c r="C222" s="60" t="s">
        <v>642</v>
      </c>
      <c r="D222" s="65" t="s">
        <v>647</v>
      </c>
      <c r="E222" s="67">
        <v>110.1</v>
      </c>
    </row>
    <row r="223" spans="1:5" s="7" customFormat="1" ht="12.75" customHeight="1">
      <c r="A223" s="57" t="s">
        <v>2593</v>
      </c>
      <c r="B223" s="62">
        <v>40073</v>
      </c>
      <c r="C223" s="57" t="s">
        <v>642</v>
      </c>
      <c r="D223" s="59" t="s">
        <v>643</v>
      </c>
      <c r="E223" s="68">
        <v>13.83375675</v>
      </c>
    </row>
    <row r="224" spans="1:5" s="7" customFormat="1" ht="12.75" customHeight="1">
      <c r="A224" s="60" t="s">
        <v>2594</v>
      </c>
      <c r="B224" s="61">
        <v>40065</v>
      </c>
      <c r="C224" s="60" t="s">
        <v>642</v>
      </c>
      <c r="D224" s="65" t="s">
        <v>649</v>
      </c>
      <c r="E224" s="67">
        <v>68.38828026</v>
      </c>
    </row>
    <row r="225" spans="1:5" s="7" customFormat="1" ht="12.75" customHeight="1">
      <c r="A225" s="57" t="s">
        <v>2595</v>
      </c>
      <c r="B225" s="62">
        <v>40065</v>
      </c>
      <c r="C225" s="57" t="s">
        <v>642</v>
      </c>
      <c r="D225" s="59" t="s">
        <v>649</v>
      </c>
      <c r="E225" s="68">
        <v>12.54770519</v>
      </c>
    </row>
    <row r="226" spans="1:5" s="7" customFormat="1" ht="12.75" customHeight="1">
      <c r="A226" s="60" t="s">
        <v>2596</v>
      </c>
      <c r="B226" s="61">
        <v>40065</v>
      </c>
      <c r="C226" s="60" t="s">
        <v>642</v>
      </c>
      <c r="D226" s="65" t="s">
        <v>649</v>
      </c>
      <c r="E226" s="67">
        <v>4.06838796</v>
      </c>
    </row>
    <row r="227" spans="1:5" s="7" customFormat="1" ht="12.75" customHeight="1">
      <c r="A227" s="57" t="s">
        <v>2597</v>
      </c>
      <c r="B227" s="62">
        <v>40057</v>
      </c>
      <c r="C227" s="57" t="s">
        <v>642</v>
      </c>
      <c r="D227" s="59" t="s">
        <v>651</v>
      </c>
      <c r="E227" s="68">
        <v>44.4</v>
      </c>
    </row>
    <row r="228" spans="1:5" s="7" customFormat="1" ht="12.75" customHeight="1">
      <c r="A228" s="60" t="s">
        <v>2598</v>
      </c>
      <c r="B228" s="61">
        <v>40043</v>
      </c>
      <c r="C228" s="60" t="s">
        <v>642</v>
      </c>
      <c r="D228" s="65" t="s">
        <v>652</v>
      </c>
      <c r="E228" s="67">
        <v>17.59418808</v>
      </c>
    </row>
    <row r="229" spans="1:5" s="7" customFormat="1" ht="12.75" customHeight="1">
      <c r="A229" s="57" t="s">
        <v>2599</v>
      </c>
      <c r="B229" s="62">
        <v>40038</v>
      </c>
      <c r="C229" s="57" t="s">
        <v>642</v>
      </c>
      <c r="D229" s="59" t="s">
        <v>643</v>
      </c>
      <c r="E229" s="68">
        <v>105.25888663</v>
      </c>
    </row>
    <row r="230" spans="1:5" s="7" customFormat="1" ht="12.75" customHeight="1">
      <c r="A230" s="60" t="s">
        <v>2600</v>
      </c>
      <c r="B230" s="61">
        <v>40038</v>
      </c>
      <c r="C230" s="60" t="s">
        <v>642</v>
      </c>
      <c r="D230" s="65" t="s">
        <v>643</v>
      </c>
      <c r="E230" s="67">
        <v>35</v>
      </c>
    </row>
    <row r="231" spans="1:5" s="7" customFormat="1" ht="12.75" customHeight="1">
      <c r="A231" s="57" t="s">
        <v>2601</v>
      </c>
      <c r="B231" s="62">
        <v>40038</v>
      </c>
      <c r="C231" s="57" t="s">
        <v>642</v>
      </c>
      <c r="D231" s="59" t="s">
        <v>649</v>
      </c>
      <c r="E231" s="68">
        <v>44.98275768</v>
      </c>
    </row>
    <row r="232" spans="1:5" s="7" customFormat="1" ht="12.75" customHeight="1">
      <c r="A232" s="60" t="s">
        <v>2602</v>
      </c>
      <c r="B232" s="61">
        <v>40029</v>
      </c>
      <c r="C232" s="60" t="s">
        <v>642</v>
      </c>
      <c r="D232" s="65" t="s">
        <v>643</v>
      </c>
      <c r="E232" s="67">
        <v>12.075869</v>
      </c>
    </row>
    <row r="233" spans="1:5" s="7" customFormat="1" ht="12.75" customHeight="1">
      <c r="A233" s="57" t="s">
        <v>2603</v>
      </c>
      <c r="B233" s="62">
        <v>40029</v>
      </c>
      <c r="C233" s="57" t="s">
        <v>642</v>
      </c>
      <c r="D233" s="59" t="s">
        <v>643</v>
      </c>
      <c r="E233" s="68">
        <v>16.49528388</v>
      </c>
    </row>
    <row r="234" spans="1:5" s="7" customFormat="1" ht="12.75" customHeight="1">
      <c r="A234" s="60" t="s">
        <v>2604</v>
      </c>
      <c r="B234" s="61">
        <v>40002</v>
      </c>
      <c r="C234" s="60" t="s">
        <v>642</v>
      </c>
      <c r="D234" s="65" t="s">
        <v>643</v>
      </c>
      <c r="E234" s="67">
        <v>7.47736968</v>
      </c>
    </row>
    <row r="235" spans="1:5" s="7" customFormat="1" ht="12.75" customHeight="1">
      <c r="A235" s="57" t="s">
        <v>2605</v>
      </c>
      <c r="B235" s="62">
        <v>39982</v>
      </c>
      <c r="C235" s="57" t="s">
        <v>642</v>
      </c>
      <c r="D235" s="59" t="s">
        <v>653</v>
      </c>
      <c r="E235" s="68">
        <v>43.8</v>
      </c>
    </row>
    <row r="236" spans="1:5" s="7" customFormat="1" ht="12.75" customHeight="1">
      <c r="A236" s="60" t="s">
        <v>2606</v>
      </c>
      <c r="B236" s="61">
        <v>39982</v>
      </c>
      <c r="C236" s="60" t="s">
        <v>642</v>
      </c>
      <c r="D236" s="65" t="s">
        <v>653</v>
      </c>
      <c r="E236" s="67">
        <v>43.8</v>
      </c>
    </row>
    <row r="237" spans="1:5" s="7" customFormat="1" ht="12.75" customHeight="1">
      <c r="A237" s="57" t="s">
        <v>2607</v>
      </c>
      <c r="B237" s="62">
        <v>39982</v>
      </c>
      <c r="C237" s="57" t="s">
        <v>642</v>
      </c>
      <c r="D237" s="59" t="s">
        <v>653</v>
      </c>
      <c r="E237" s="68">
        <v>42.9</v>
      </c>
    </row>
    <row r="238" spans="1:5" s="7" customFormat="1" ht="12.75" customHeight="1">
      <c r="A238" s="60" t="s">
        <v>2608</v>
      </c>
      <c r="B238" s="61">
        <v>39982</v>
      </c>
      <c r="C238" s="60" t="s">
        <v>642</v>
      </c>
      <c r="D238" s="65" t="s">
        <v>653</v>
      </c>
      <c r="E238" s="67">
        <v>42.9</v>
      </c>
    </row>
    <row r="239" spans="1:5" s="7" customFormat="1" ht="12.75" customHeight="1">
      <c r="A239" s="57" t="s">
        <v>2609</v>
      </c>
      <c r="B239" s="62">
        <v>39982</v>
      </c>
      <c r="C239" s="57" t="s">
        <v>642</v>
      </c>
      <c r="D239" s="59" t="s">
        <v>653</v>
      </c>
      <c r="E239" s="68">
        <v>42.3</v>
      </c>
    </row>
    <row r="240" spans="1:5" s="7" customFormat="1" ht="12.75" customHeight="1">
      <c r="A240" s="60" t="s">
        <v>2610</v>
      </c>
      <c r="B240" s="61">
        <v>39982</v>
      </c>
      <c r="C240" s="60" t="s">
        <v>642</v>
      </c>
      <c r="D240" s="65" t="s">
        <v>653</v>
      </c>
      <c r="E240" s="67">
        <v>42.3</v>
      </c>
    </row>
    <row r="241" spans="1:5" s="7" customFormat="1" ht="12.75" customHeight="1">
      <c r="A241" s="57" t="s">
        <v>2611</v>
      </c>
      <c r="B241" s="62">
        <v>39974</v>
      </c>
      <c r="C241" s="57" t="s">
        <v>642</v>
      </c>
      <c r="D241" s="59" t="s">
        <v>643</v>
      </c>
      <c r="E241" s="68">
        <v>19.408211</v>
      </c>
    </row>
    <row r="242" spans="1:5" s="7" customFormat="1" ht="12.75" customHeight="1">
      <c r="A242" s="60" t="s">
        <v>2612</v>
      </c>
      <c r="B242" s="61">
        <v>39967</v>
      </c>
      <c r="C242" s="60" t="s">
        <v>642</v>
      </c>
      <c r="D242" s="65" t="s">
        <v>647</v>
      </c>
      <c r="E242" s="67">
        <v>25.60729569</v>
      </c>
    </row>
    <row r="243" spans="1:5" s="7" customFormat="1" ht="12.75" customHeight="1">
      <c r="A243" s="57" t="s">
        <v>2613</v>
      </c>
      <c r="B243" s="62">
        <v>39952</v>
      </c>
      <c r="C243" s="57" t="s">
        <v>642</v>
      </c>
      <c r="D243" s="59" t="s">
        <v>654</v>
      </c>
      <c r="E243" s="68">
        <v>120</v>
      </c>
    </row>
    <row r="244" spans="1:5" s="7" customFormat="1" ht="12.75" customHeight="1">
      <c r="A244" s="60" t="s">
        <v>2614</v>
      </c>
      <c r="B244" s="61">
        <v>39898</v>
      </c>
      <c r="C244" s="60" t="s">
        <v>642</v>
      </c>
      <c r="D244" s="65" t="s">
        <v>643</v>
      </c>
      <c r="E244" s="67">
        <v>16.162899</v>
      </c>
    </row>
    <row r="245" spans="1:5" s="7" customFormat="1" ht="12.75" customHeight="1">
      <c r="A245" s="57" t="s">
        <v>2615</v>
      </c>
      <c r="B245" s="62">
        <v>39898</v>
      </c>
      <c r="C245" s="57" t="s">
        <v>642</v>
      </c>
      <c r="D245" s="59" t="s">
        <v>643</v>
      </c>
      <c r="E245" s="68">
        <v>47.52919975</v>
      </c>
    </row>
    <row r="246" spans="1:5" s="7" customFormat="1" ht="12.75" customHeight="1">
      <c r="A246" s="60" t="s">
        <v>2616</v>
      </c>
      <c r="B246" s="61">
        <v>39895</v>
      </c>
      <c r="C246" s="60" t="s">
        <v>642</v>
      </c>
      <c r="D246" s="65" t="s">
        <v>643</v>
      </c>
      <c r="E246" s="67">
        <v>24.69357936</v>
      </c>
    </row>
    <row r="247" spans="1:5" s="7" customFormat="1" ht="12.75" customHeight="1">
      <c r="A247" s="57" t="s">
        <v>2617</v>
      </c>
      <c r="B247" s="62">
        <v>39832</v>
      </c>
      <c r="C247" s="57" t="s">
        <v>642</v>
      </c>
      <c r="D247" s="59" t="s">
        <v>643</v>
      </c>
      <c r="E247" s="68">
        <v>4.34209944</v>
      </c>
    </row>
    <row r="248" spans="1:5" s="7" customFormat="1" ht="12.75" customHeight="1">
      <c r="A248" s="60" t="s">
        <v>2618</v>
      </c>
      <c r="B248" s="61">
        <v>39832</v>
      </c>
      <c r="C248" s="60" t="s">
        <v>642</v>
      </c>
      <c r="D248" s="65" t="s">
        <v>643</v>
      </c>
      <c r="E248" s="67">
        <v>39.07889505</v>
      </c>
    </row>
    <row r="249" spans="1:5" ht="12.75" customHeight="1">
      <c r="A249" s="46"/>
      <c r="B249" s="48"/>
      <c r="C249" s="48"/>
      <c r="D249" s="48" t="s">
        <v>108</v>
      </c>
      <c r="E249" s="49">
        <f>SUM(E215:E248)</f>
        <v>1177.28735225</v>
      </c>
    </row>
    <row r="250" spans="1:9" ht="12.75" customHeight="1">
      <c r="A250" s="35"/>
      <c r="B250" s="36"/>
      <c r="C250" s="87"/>
      <c r="D250" s="87"/>
      <c r="E250" s="37"/>
      <c r="I250" s="159"/>
    </row>
    <row r="251" spans="1:5" s="161" customFormat="1" ht="12.75" customHeight="1">
      <c r="A251" s="34"/>
      <c r="B251" s="34"/>
      <c r="C251" s="34"/>
      <c r="D251" s="34"/>
      <c r="E251" s="34"/>
    </row>
    <row r="252" spans="1:5" s="75" customFormat="1" ht="19.5" customHeight="1">
      <c r="A252" s="220" t="s">
        <v>109</v>
      </c>
      <c r="B252" s="221"/>
      <c r="C252" s="221"/>
      <c r="D252" s="221"/>
      <c r="E252" s="221"/>
    </row>
    <row r="253" spans="1:5" s="98" customFormat="1" ht="12.75" customHeight="1">
      <c r="A253" s="50" t="s">
        <v>3</v>
      </c>
      <c r="B253" s="50" t="s">
        <v>3211</v>
      </c>
      <c r="C253" s="44" t="s">
        <v>4</v>
      </c>
      <c r="D253" s="50" t="s">
        <v>5</v>
      </c>
      <c r="E253" s="45" t="s">
        <v>669</v>
      </c>
    </row>
    <row r="254" spans="1:5" s="7" customFormat="1" ht="12.75" customHeight="1">
      <c r="A254" s="63" t="s">
        <v>2517</v>
      </c>
      <c r="B254" s="86">
        <v>39801</v>
      </c>
      <c r="C254" s="63" t="s">
        <v>642</v>
      </c>
      <c r="D254" s="64" t="s">
        <v>654</v>
      </c>
      <c r="E254" s="66">
        <v>200.1</v>
      </c>
    </row>
    <row r="255" spans="1:5" s="7" customFormat="1" ht="12.75" customHeight="1">
      <c r="A255" s="60" t="s">
        <v>2518</v>
      </c>
      <c r="B255" s="61">
        <v>39793</v>
      </c>
      <c r="C255" s="60" t="s">
        <v>642</v>
      </c>
      <c r="D255" s="65" t="s">
        <v>643</v>
      </c>
      <c r="E255" s="67">
        <v>10.05581496</v>
      </c>
    </row>
    <row r="256" spans="1:5" s="7" customFormat="1" ht="12.75" customHeight="1">
      <c r="A256" s="57" t="s">
        <v>2519</v>
      </c>
      <c r="B256" s="62">
        <v>39765</v>
      </c>
      <c r="C256" s="57" t="s">
        <v>642</v>
      </c>
      <c r="D256" s="59" t="s">
        <v>643</v>
      </c>
      <c r="E256" s="68">
        <v>17.33049836</v>
      </c>
    </row>
    <row r="257" spans="1:5" s="7" customFormat="1" ht="12.75" customHeight="1">
      <c r="A257" s="60" t="s">
        <v>2520</v>
      </c>
      <c r="B257" s="61">
        <v>39703</v>
      </c>
      <c r="C257" s="60" t="s">
        <v>642</v>
      </c>
      <c r="D257" s="65" t="s">
        <v>643</v>
      </c>
      <c r="E257" s="67">
        <v>17.34419256</v>
      </c>
    </row>
    <row r="258" spans="1:5" s="7" customFormat="1" ht="12.75" customHeight="1">
      <c r="A258" s="57" t="s">
        <v>2521</v>
      </c>
      <c r="B258" s="62">
        <v>39703</v>
      </c>
      <c r="C258" s="57" t="s">
        <v>642</v>
      </c>
      <c r="D258" s="59" t="s">
        <v>643</v>
      </c>
      <c r="E258" s="68">
        <v>2.31366373</v>
      </c>
    </row>
    <row r="259" spans="1:5" s="7" customFormat="1" ht="12.75" customHeight="1">
      <c r="A259" s="60" t="s">
        <v>2522</v>
      </c>
      <c r="B259" s="61">
        <v>39679</v>
      </c>
      <c r="C259" s="60" t="s">
        <v>642</v>
      </c>
      <c r="D259" s="65" t="s">
        <v>643</v>
      </c>
      <c r="E259" s="67">
        <v>18.2972244</v>
      </c>
    </row>
    <row r="260" spans="1:5" s="7" customFormat="1" ht="12.75" customHeight="1">
      <c r="A260" s="57" t="s">
        <v>2523</v>
      </c>
      <c r="B260" s="62">
        <v>39679</v>
      </c>
      <c r="C260" s="57" t="s">
        <v>642</v>
      </c>
      <c r="D260" s="59" t="s">
        <v>643</v>
      </c>
      <c r="E260" s="68">
        <v>2.03302494</v>
      </c>
    </row>
    <row r="261" spans="1:5" s="7" customFormat="1" ht="12.75" customHeight="1">
      <c r="A261" s="60" t="s">
        <v>2524</v>
      </c>
      <c r="B261" s="61">
        <v>39672</v>
      </c>
      <c r="C261" s="60" t="s">
        <v>642</v>
      </c>
      <c r="D261" s="65" t="s">
        <v>643</v>
      </c>
      <c r="E261" s="67">
        <v>3.97625052</v>
      </c>
    </row>
    <row r="262" spans="1:5" s="7" customFormat="1" ht="12.75" customHeight="1">
      <c r="A262" s="57" t="s">
        <v>2525</v>
      </c>
      <c r="B262" s="62">
        <v>39672</v>
      </c>
      <c r="C262" s="57" t="s">
        <v>642</v>
      </c>
      <c r="D262" s="59" t="s">
        <v>643</v>
      </c>
      <c r="E262" s="68">
        <v>35.7862547</v>
      </c>
    </row>
    <row r="263" spans="1:5" s="7" customFormat="1" ht="12.75" customHeight="1">
      <c r="A263" s="60" t="s">
        <v>2526</v>
      </c>
      <c r="B263" s="61">
        <v>39672</v>
      </c>
      <c r="C263" s="60" t="s">
        <v>642</v>
      </c>
      <c r="D263" s="65" t="s">
        <v>1417</v>
      </c>
      <c r="E263" s="67">
        <v>1.54934055</v>
      </c>
    </row>
    <row r="264" spans="1:5" s="7" customFormat="1" ht="12.75" customHeight="1">
      <c r="A264" s="57" t="s">
        <v>2527</v>
      </c>
      <c r="B264" s="62">
        <v>39664</v>
      </c>
      <c r="C264" s="57" t="s">
        <v>642</v>
      </c>
      <c r="D264" s="59" t="s">
        <v>643</v>
      </c>
      <c r="E264" s="68">
        <v>41.02355778</v>
      </c>
    </row>
    <row r="265" spans="1:5" s="7" customFormat="1" ht="12.75" customHeight="1">
      <c r="A265" s="60" t="s">
        <v>2528</v>
      </c>
      <c r="B265" s="61">
        <v>39664</v>
      </c>
      <c r="C265" s="60" t="s">
        <v>642</v>
      </c>
      <c r="D265" s="65" t="s">
        <v>643</v>
      </c>
      <c r="E265" s="67">
        <v>4.55817308</v>
      </c>
    </row>
    <row r="266" spans="1:5" s="7" customFormat="1" ht="12.75" customHeight="1">
      <c r="A266" s="57" t="s">
        <v>2529</v>
      </c>
      <c r="B266" s="62">
        <v>39661</v>
      </c>
      <c r="C266" s="57" t="s">
        <v>642</v>
      </c>
      <c r="D266" s="59" t="s">
        <v>643</v>
      </c>
      <c r="E266" s="68">
        <v>30.94332475</v>
      </c>
    </row>
    <row r="267" spans="1:5" s="7" customFormat="1" ht="12.75" customHeight="1">
      <c r="A267" s="60" t="s">
        <v>2530</v>
      </c>
      <c r="B267" s="61">
        <v>39661</v>
      </c>
      <c r="C267" s="60" t="s">
        <v>642</v>
      </c>
      <c r="D267" s="65" t="s">
        <v>643</v>
      </c>
      <c r="E267" s="67">
        <v>22.7339475</v>
      </c>
    </row>
    <row r="268" spans="1:5" s="7" customFormat="1" ht="12.75" customHeight="1">
      <c r="A268" s="57" t="s">
        <v>2531</v>
      </c>
      <c r="B268" s="62">
        <v>39612</v>
      </c>
      <c r="C268" s="57" t="s">
        <v>642</v>
      </c>
      <c r="D268" s="59" t="s">
        <v>643</v>
      </c>
      <c r="E268" s="68">
        <v>2.94858436</v>
      </c>
    </row>
    <row r="269" spans="1:5" s="7" customFormat="1" ht="12.75" customHeight="1">
      <c r="A269" s="60" t="s">
        <v>2532</v>
      </c>
      <c r="B269" s="61">
        <v>39612</v>
      </c>
      <c r="C269" s="60" t="s">
        <v>642</v>
      </c>
      <c r="D269" s="65" t="s">
        <v>643</v>
      </c>
      <c r="E269" s="67">
        <v>26.53725925</v>
      </c>
    </row>
    <row r="270" spans="1:5" s="7" customFormat="1" ht="12.75" customHeight="1">
      <c r="A270" s="57" t="s">
        <v>2533</v>
      </c>
      <c r="B270" s="62">
        <v>39603</v>
      </c>
      <c r="C270" s="57" t="s">
        <v>642</v>
      </c>
      <c r="D270" s="59" t="s">
        <v>657</v>
      </c>
      <c r="E270" s="68">
        <v>101.9225061</v>
      </c>
    </row>
    <row r="271" spans="1:5" s="7" customFormat="1" ht="12.75" customHeight="1">
      <c r="A271" s="60" t="s">
        <v>2534</v>
      </c>
      <c r="B271" s="61">
        <v>39552</v>
      </c>
      <c r="C271" s="60" t="s">
        <v>642</v>
      </c>
      <c r="D271" s="65" t="s">
        <v>1415</v>
      </c>
      <c r="E271" s="67">
        <v>2.46280741</v>
      </c>
    </row>
    <row r="272" spans="1:5" s="7" customFormat="1" ht="12.75" customHeight="1">
      <c r="A272" s="57" t="s">
        <v>2535</v>
      </c>
      <c r="B272" s="62">
        <v>39548</v>
      </c>
      <c r="C272" s="57" t="s">
        <v>642</v>
      </c>
      <c r="D272" s="59" t="s">
        <v>643</v>
      </c>
      <c r="E272" s="68">
        <v>13.55913765</v>
      </c>
    </row>
    <row r="273" spans="1:5" s="7" customFormat="1" ht="12.75" customHeight="1">
      <c r="A273" s="60" t="s">
        <v>2536</v>
      </c>
      <c r="B273" s="61">
        <v>39534</v>
      </c>
      <c r="C273" s="60" t="s">
        <v>642</v>
      </c>
      <c r="D273" s="65" t="s">
        <v>643</v>
      </c>
      <c r="E273" s="67">
        <v>14.13303318</v>
      </c>
    </row>
    <row r="274" spans="1:5" s="7" customFormat="1" ht="12.75" customHeight="1">
      <c r="A274" s="57" t="s">
        <v>2537</v>
      </c>
      <c r="B274" s="62">
        <v>39534</v>
      </c>
      <c r="C274" s="57" t="s">
        <v>642</v>
      </c>
      <c r="D274" s="59" t="s">
        <v>1415</v>
      </c>
      <c r="E274" s="68">
        <v>10</v>
      </c>
    </row>
    <row r="275" spans="1:5" s="7" customFormat="1" ht="12.75" customHeight="1">
      <c r="A275" s="60" t="s">
        <v>2538</v>
      </c>
      <c r="B275" s="61">
        <v>39507</v>
      </c>
      <c r="C275" s="60" t="s">
        <v>642</v>
      </c>
      <c r="D275" s="65" t="s">
        <v>643</v>
      </c>
      <c r="E275" s="67">
        <v>21.32622471</v>
      </c>
    </row>
    <row r="276" spans="1:5" s="7" customFormat="1" ht="12.75" customHeight="1">
      <c r="A276" s="57" t="s">
        <v>2539</v>
      </c>
      <c r="B276" s="62">
        <v>39507</v>
      </c>
      <c r="C276" s="57" t="s">
        <v>642</v>
      </c>
      <c r="D276" s="59" t="s">
        <v>643</v>
      </c>
      <c r="E276" s="68">
        <v>101.7597624</v>
      </c>
    </row>
    <row r="277" spans="1:5" s="7" customFormat="1" ht="12.75" customHeight="1">
      <c r="A277" s="60" t="s">
        <v>2540</v>
      </c>
      <c r="B277" s="61">
        <v>39477</v>
      </c>
      <c r="C277" s="60" t="s">
        <v>642</v>
      </c>
      <c r="D277" s="65" t="s">
        <v>1418</v>
      </c>
      <c r="E277" s="67">
        <f>1697.24625/1000</f>
        <v>1.6972462499999998</v>
      </c>
    </row>
    <row r="278" spans="1:5" s="7" customFormat="1" ht="12.75" customHeight="1">
      <c r="A278" s="57" t="s">
        <v>2541</v>
      </c>
      <c r="B278" s="62">
        <v>39476</v>
      </c>
      <c r="C278" s="57" t="s">
        <v>642</v>
      </c>
      <c r="D278" s="59" t="s">
        <v>643</v>
      </c>
      <c r="E278" s="68">
        <f>87866.71836/1000</f>
        <v>87.86671836</v>
      </c>
    </row>
    <row r="279" spans="1:5" s="7" customFormat="1" ht="12.75" customHeight="1">
      <c r="A279" s="60" t="s">
        <v>2542</v>
      </c>
      <c r="B279" s="61">
        <v>39470</v>
      </c>
      <c r="C279" s="60" t="s">
        <v>642</v>
      </c>
      <c r="D279" s="65" t="s">
        <v>643</v>
      </c>
      <c r="E279" s="67">
        <f>12480.798/1000</f>
        <v>12.480798</v>
      </c>
    </row>
    <row r="280" spans="1:5" s="7" customFormat="1" ht="12.75" customHeight="1">
      <c r="A280" s="57" t="s">
        <v>2543</v>
      </c>
      <c r="B280" s="62">
        <v>39465</v>
      </c>
      <c r="C280" s="57" t="s">
        <v>642</v>
      </c>
      <c r="D280" s="59" t="s">
        <v>643</v>
      </c>
      <c r="E280" s="68">
        <f>23397.72375/1000</f>
        <v>23.39772375</v>
      </c>
    </row>
    <row r="281" spans="1:5" s="7" customFormat="1" ht="12.75" customHeight="1">
      <c r="A281" s="60" t="s">
        <v>2544</v>
      </c>
      <c r="B281" s="61">
        <v>39465</v>
      </c>
      <c r="C281" s="60" t="s">
        <v>642</v>
      </c>
      <c r="D281" s="65" t="s">
        <v>643</v>
      </c>
      <c r="E281" s="67">
        <f>2599.74704/1000</f>
        <v>2.59974704</v>
      </c>
    </row>
    <row r="282" spans="1:5" ht="12.75" customHeight="1">
      <c r="A282" s="46"/>
      <c r="B282" s="48"/>
      <c r="C282" s="48"/>
      <c r="D282" s="48" t="s">
        <v>135</v>
      </c>
      <c r="E282" s="49">
        <f>SUM(E254:E281)</f>
        <v>830.7368162900001</v>
      </c>
    </row>
    <row r="283" spans="1:9" ht="12.75" customHeight="1">
      <c r="A283" s="35"/>
      <c r="B283" s="36"/>
      <c r="C283" s="87"/>
      <c r="D283" s="87"/>
      <c r="E283" s="37"/>
      <c r="I283" s="159"/>
    </row>
    <row r="284" spans="1:5" s="161" customFormat="1" ht="12.75" customHeight="1">
      <c r="A284" s="34"/>
      <c r="B284" s="34"/>
      <c r="C284" s="34"/>
      <c r="D284" s="34"/>
      <c r="E284" s="34"/>
    </row>
    <row r="285" spans="1:5" s="75" customFormat="1" ht="19.5" customHeight="1">
      <c r="A285" s="220" t="s">
        <v>136</v>
      </c>
      <c r="B285" s="221"/>
      <c r="C285" s="221"/>
      <c r="D285" s="221"/>
      <c r="E285" s="221"/>
    </row>
    <row r="286" spans="1:5" s="98" customFormat="1" ht="12.75" customHeight="1">
      <c r="A286" s="50" t="s">
        <v>3</v>
      </c>
      <c r="B286" s="50" t="s">
        <v>3211</v>
      </c>
      <c r="C286" s="44" t="s">
        <v>4</v>
      </c>
      <c r="D286" s="50" t="s">
        <v>5</v>
      </c>
      <c r="E286" s="45" t="s">
        <v>669</v>
      </c>
    </row>
    <row r="287" spans="1:5" s="7" customFormat="1" ht="12.75" customHeight="1">
      <c r="A287" s="63" t="s">
        <v>2546</v>
      </c>
      <c r="B287" s="86">
        <v>39443</v>
      </c>
      <c r="C287" s="63" t="s">
        <v>642</v>
      </c>
      <c r="D287" s="64" t="s">
        <v>1419</v>
      </c>
      <c r="E287" s="66">
        <v>20.30256609</v>
      </c>
    </row>
    <row r="288" spans="1:5" s="7" customFormat="1" ht="12.75" customHeight="1">
      <c r="A288" s="60" t="s">
        <v>2547</v>
      </c>
      <c r="B288" s="61">
        <v>39385</v>
      </c>
      <c r="C288" s="60" t="s">
        <v>642</v>
      </c>
      <c r="D288" s="65" t="s">
        <v>643</v>
      </c>
      <c r="E288" s="67">
        <v>15.6610675</v>
      </c>
    </row>
    <row r="289" spans="1:5" s="7" customFormat="1" ht="12.75" customHeight="1">
      <c r="A289" s="57" t="s">
        <v>2548</v>
      </c>
      <c r="B289" s="62">
        <v>39385</v>
      </c>
      <c r="C289" s="57" t="s">
        <v>642</v>
      </c>
      <c r="D289" s="59" t="s">
        <v>643</v>
      </c>
      <c r="E289" s="68">
        <v>2.13560011</v>
      </c>
    </row>
    <row r="290" spans="1:5" s="7" customFormat="1" ht="12.75" customHeight="1">
      <c r="A290" s="60" t="s">
        <v>2549</v>
      </c>
      <c r="B290" s="61">
        <v>39379</v>
      </c>
      <c r="C290" s="60" t="s">
        <v>642</v>
      </c>
      <c r="D290" s="65" t="s">
        <v>643</v>
      </c>
      <c r="E290" s="67">
        <v>10.2874869</v>
      </c>
    </row>
    <row r="291" spans="1:5" s="7" customFormat="1" ht="12.75" customHeight="1">
      <c r="A291" s="57" t="s">
        <v>2550</v>
      </c>
      <c r="B291" s="62">
        <v>39379</v>
      </c>
      <c r="C291" s="57" t="s">
        <v>642</v>
      </c>
      <c r="D291" s="59" t="s">
        <v>643</v>
      </c>
      <c r="E291" s="68">
        <v>2.5718717200000003</v>
      </c>
    </row>
    <row r="292" spans="1:5" s="7" customFormat="1" ht="12.75" customHeight="1">
      <c r="A292" s="60" t="s">
        <v>2551</v>
      </c>
      <c r="B292" s="61">
        <v>39357</v>
      </c>
      <c r="C292" s="60" t="s">
        <v>642</v>
      </c>
      <c r="D292" s="65" t="s">
        <v>643</v>
      </c>
      <c r="E292" s="67">
        <v>86.44047552</v>
      </c>
    </row>
    <row r="293" spans="1:5" s="7" customFormat="1" ht="12.75" customHeight="1">
      <c r="A293" s="57" t="s">
        <v>2552</v>
      </c>
      <c r="B293" s="62">
        <v>39350</v>
      </c>
      <c r="C293" s="57" t="s">
        <v>642</v>
      </c>
      <c r="D293" s="59" t="s">
        <v>1419</v>
      </c>
      <c r="E293" s="68">
        <v>34.91272286</v>
      </c>
    </row>
    <row r="294" spans="1:5" s="7" customFormat="1" ht="12.75" customHeight="1">
      <c r="A294" s="60" t="s">
        <v>2553</v>
      </c>
      <c r="B294" s="61">
        <v>39338</v>
      </c>
      <c r="C294" s="60" t="s">
        <v>642</v>
      </c>
      <c r="D294" s="65" t="s">
        <v>643</v>
      </c>
      <c r="E294" s="67">
        <v>45.570075579999994</v>
      </c>
    </row>
    <row r="295" spans="1:5" s="7" customFormat="1" ht="12.75" customHeight="1">
      <c r="A295" s="57" t="s">
        <v>2554</v>
      </c>
      <c r="B295" s="62">
        <v>39338</v>
      </c>
      <c r="C295" s="57" t="s">
        <v>642</v>
      </c>
      <c r="D295" s="59" t="s">
        <v>643</v>
      </c>
      <c r="E295" s="68">
        <v>5.06334176</v>
      </c>
    </row>
    <row r="296" spans="1:5" s="7" customFormat="1" ht="12.75" customHeight="1">
      <c r="A296" s="60" t="s">
        <v>2555</v>
      </c>
      <c r="B296" s="61">
        <v>39314</v>
      </c>
      <c r="C296" s="60" t="s">
        <v>642</v>
      </c>
      <c r="D296" s="65" t="s">
        <v>643</v>
      </c>
      <c r="E296" s="67">
        <v>24.983435280000002</v>
      </c>
    </row>
    <row r="297" spans="1:5" s="7" customFormat="1" ht="12.75" customHeight="1">
      <c r="A297" s="57" t="s">
        <v>2556</v>
      </c>
      <c r="B297" s="62">
        <v>39302</v>
      </c>
      <c r="C297" s="57" t="s">
        <v>642</v>
      </c>
      <c r="D297" s="59" t="s">
        <v>643</v>
      </c>
      <c r="E297" s="68">
        <v>20.2665535</v>
      </c>
    </row>
    <row r="298" spans="1:5" s="7" customFormat="1" ht="12.75" customHeight="1">
      <c r="A298" s="60" t="s">
        <v>2557</v>
      </c>
      <c r="B298" s="61">
        <v>39302</v>
      </c>
      <c r="C298" s="60" t="s">
        <v>642</v>
      </c>
      <c r="D298" s="65" t="s">
        <v>643</v>
      </c>
      <c r="E298" s="67">
        <v>2.27713864</v>
      </c>
    </row>
    <row r="299" spans="1:5" s="7" customFormat="1" ht="12.75" customHeight="1">
      <c r="A299" s="57" t="s">
        <v>2558</v>
      </c>
      <c r="B299" s="62">
        <v>39301</v>
      </c>
      <c r="C299" s="57" t="s">
        <v>642</v>
      </c>
      <c r="D299" s="59" t="s">
        <v>658</v>
      </c>
      <c r="E299" s="68">
        <v>40</v>
      </c>
    </row>
    <row r="300" spans="1:5" s="7" customFormat="1" ht="12.75" customHeight="1">
      <c r="A300" s="60" t="s">
        <v>2559</v>
      </c>
      <c r="B300" s="61">
        <v>39293</v>
      </c>
      <c r="C300" s="60" t="s">
        <v>642</v>
      </c>
      <c r="D300" s="65" t="s">
        <v>1419</v>
      </c>
      <c r="E300" s="67">
        <v>21.90621528</v>
      </c>
    </row>
    <row r="301" spans="1:5" s="7" customFormat="1" ht="12.75" customHeight="1">
      <c r="A301" s="57" t="s">
        <v>2545</v>
      </c>
      <c r="B301" s="62">
        <v>39293</v>
      </c>
      <c r="C301" s="57" t="s">
        <v>642</v>
      </c>
      <c r="D301" s="59" t="s">
        <v>1419</v>
      </c>
      <c r="E301" s="68">
        <v>4.92310624</v>
      </c>
    </row>
    <row r="302" spans="1:5" s="7" customFormat="1" ht="12.75" customHeight="1">
      <c r="A302" s="60" t="s">
        <v>2560</v>
      </c>
      <c r="B302" s="61">
        <v>39261</v>
      </c>
      <c r="C302" s="60" t="s">
        <v>642</v>
      </c>
      <c r="D302" s="65" t="s">
        <v>1420</v>
      </c>
      <c r="E302" s="67">
        <v>10.6272</v>
      </c>
    </row>
    <row r="303" spans="1:5" s="7" customFormat="1" ht="12.75" customHeight="1">
      <c r="A303" s="57" t="s">
        <v>2561</v>
      </c>
      <c r="B303" s="62">
        <v>39252</v>
      </c>
      <c r="C303" s="57" t="s">
        <v>642</v>
      </c>
      <c r="D303" s="59" t="s">
        <v>1418</v>
      </c>
      <c r="E303" s="68">
        <v>5.42582875</v>
      </c>
    </row>
    <row r="304" spans="1:5" s="7" customFormat="1" ht="12.75" customHeight="1">
      <c r="A304" s="60" t="s">
        <v>2562</v>
      </c>
      <c r="B304" s="61">
        <v>39252</v>
      </c>
      <c r="C304" s="60" t="s">
        <v>642</v>
      </c>
      <c r="D304" s="65" t="s">
        <v>1418</v>
      </c>
      <c r="E304" s="67">
        <v>6</v>
      </c>
    </row>
    <row r="305" spans="1:5" s="7" customFormat="1" ht="12.75" customHeight="1">
      <c r="A305" s="57" t="s">
        <v>2563</v>
      </c>
      <c r="B305" s="62">
        <v>39233</v>
      </c>
      <c r="C305" s="57" t="s">
        <v>642</v>
      </c>
      <c r="D305" s="59" t="s">
        <v>643</v>
      </c>
      <c r="E305" s="68">
        <v>22.95858388</v>
      </c>
    </row>
    <row r="306" spans="1:5" s="7" customFormat="1" ht="12.75" customHeight="1">
      <c r="A306" s="60" t="s">
        <v>2564</v>
      </c>
      <c r="B306" s="61">
        <v>39233</v>
      </c>
      <c r="C306" s="60" t="s">
        <v>642</v>
      </c>
      <c r="D306" s="65" t="s">
        <v>643</v>
      </c>
      <c r="E306" s="67">
        <v>2.57961616</v>
      </c>
    </row>
    <row r="307" spans="1:5" s="7" customFormat="1" ht="12.75" customHeight="1">
      <c r="A307" s="57" t="s">
        <v>2565</v>
      </c>
      <c r="B307" s="62">
        <v>39230</v>
      </c>
      <c r="C307" s="57" t="s">
        <v>642</v>
      </c>
      <c r="D307" s="59" t="s">
        <v>658</v>
      </c>
      <c r="E307" s="68">
        <v>99.6</v>
      </c>
    </row>
    <row r="308" spans="1:5" s="7" customFormat="1" ht="12.75" customHeight="1">
      <c r="A308" s="60" t="s">
        <v>2566</v>
      </c>
      <c r="B308" s="61">
        <v>39227</v>
      </c>
      <c r="C308" s="60" t="s">
        <v>642</v>
      </c>
      <c r="D308" s="65" t="s">
        <v>643</v>
      </c>
      <c r="E308" s="67">
        <v>9.61298325</v>
      </c>
    </row>
    <row r="309" spans="1:5" s="7" customFormat="1" ht="12.75" customHeight="1">
      <c r="A309" s="57" t="s">
        <v>2567</v>
      </c>
      <c r="B309" s="62">
        <v>39192</v>
      </c>
      <c r="C309" s="57" t="s">
        <v>642</v>
      </c>
      <c r="D309" s="59" t="s">
        <v>643</v>
      </c>
      <c r="E309" s="68">
        <v>8.662630199999999</v>
      </c>
    </row>
    <row r="310" spans="1:5" s="7" customFormat="1" ht="12.75" customHeight="1">
      <c r="A310" s="60" t="s">
        <v>2568</v>
      </c>
      <c r="B310" s="61">
        <v>39192</v>
      </c>
      <c r="C310" s="60" t="s">
        <v>642</v>
      </c>
      <c r="D310" s="65" t="s">
        <v>643</v>
      </c>
      <c r="E310" s="67">
        <v>0.97332924</v>
      </c>
    </row>
    <row r="311" spans="1:5" s="7" customFormat="1" ht="12.75" customHeight="1">
      <c r="A311" s="57" t="s">
        <v>2569</v>
      </c>
      <c r="B311" s="62">
        <v>39192</v>
      </c>
      <c r="C311" s="57" t="s">
        <v>642</v>
      </c>
      <c r="D311" s="59" t="s">
        <v>659</v>
      </c>
      <c r="E311" s="68">
        <v>100.2</v>
      </c>
    </row>
    <row r="312" spans="1:5" s="7" customFormat="1" ht="12.75" customHeight="1">
      <c r="A312" s="60" t="s">
        <v>2570</v>
      </c>
      <c r="B312" s="61">
        <v>39168</v>
      </c>
      <c r="C312" s="60" t="s">
        <v>642</v>
      </c>
      <c r="D312" s="65" t="s">
        <v>1418</v>
      </c>
      <c r="E312" s="67">
        <v>5.190543870000001</v>
      </c>
    </row>
    <row r="313" spans="1:5" s="7" customFormat="1" ht="12.75" customHeight="1">
      <c r="A313" s="57" t="s">
        <v>2571</v>
      </c>
      <c r="B313" s="62">
        <v>39168</v>
      </c>
      <c r="C313" s="57" t="s">
        <v>642</v>
      </c>
      <c r="D313" s="59" t="s">
        <v>1418</v>
      </c>
      <c r="E313" s="68">
        <v>14.56976832</v>
      </c>
    </row>
    <row r="314" spans="1:5" s="7" customFormat="1" ht="12.75" customHeight="1">
      <c r="A314" s="60" t="s">
        <v>2572</v>
      </c>
      <c r="B314" s="61">
        <v>39164</v>
      </c>
      <c r="C314" s="60" t="s">
        <v>642</v>
      </c>
      <c r="D314" s="65" t="s">
        <v>643</v>
      </c>
      <c r="E314" s="67">
        <v>65.00000088</v>
      </c>
    </row>
    <row r="315" spans="1:5" s="7" customFormat="1" ht="12.75" customHeight="1">
      <c r="A315" s="57" t="s">
        <v>2573</v>
      </c>
      <c r="B315" s="62">
        <v>39164</v>
      </c>
      <c r="C315" s="57" t="s">
        <v>642</v>
      </c>
      <c r="D315" s="59" t="s">
        <v>651</v>
      </c>
      <c r="E315" s="68">
        <v>2.424</v>
      </c>
    </row>
    <row r="316" spans="1:5" s="7" customFormat="1" ht="12.75" customHeight="1">
      <c r="A316" s="60" t="s">
        <v>2574</v>
      </c>
      <c r="B316" s="61">
        <v>39157</v>
      </c>
      <c r="C316" s="60" t="s">
        <v>642</v>
      </c>
      <c r="D316" s="65" t="s">
        <v>643</v>
      </c>
      <c r="E316" s="67">
        <v>28.291427220000003</v>
      </c>
    </row>
    <row r="317" spans="1:5" s="7" customFormat="1" ht="12.75" customHeight="1">
      <c r="A317" s="57" t="s">
        <v>2575</v>
      </c>
      <c r="B317" s="62">
        <v>39157</v>
      </c>
      <c r="C317" s="57" t="s">
        <v>642</v>
      </c>
      <c r="D317" s="59" t="s">
        <v>643</v>
      </c>
      <c r="E317" s="68">
        <v>3.93727373</v>
      </c>
    </row>
    <row r="318" spans="1:5" s="7" customFormat="1" ht="12.75" customHeight="1">
      <c r="A318" s="60" t="s">
        <v>2576</v>
      </c>
      <c r="B318" s="61">
        <v>39157</v>
      </c>
      <c r="C318" s="60" t="s">
        <v>642</v>
      </c>
      <c r="D318" s="65" t="s">
        <v>643</v>
      </c>
      <c r="E318" s="67">
        <v>6.43569738</v>
      </c>
    </row>
    <row r="319" spans="1:5" s="7" customFormat="1" ht="12.75" customHeight="1">
      <c r="A319" s="57" t="s">
        <v>2577</v>
      </c>
      <c r="B319" s="62">
        <v>39157</v>
      </c>
      <c r="C319" s="57" t="s">
        <v>642</v>
      </c>
      <c r="D319" s="59" t="s">
        <v>643</v>
      </c>
      <c r="E319" s="68">
        <v>0.72311208</v>
      </c>
    </row>
    <row r="320" spans="1:5" s="7" customFormat="1" ht="12.75" customHeight="1">
      <c r="A320" s="60" t="s">
        <v>2578</v>
      </c>
      <c r="B320" s="61">
        <v>39147</v>
      </c>
      <c r="C320" s="60" t="s">
        <v>642</v>
      </c>
      <c r="D320" s="65" t="s">
        <v>1418</v>
      </c>
      <c r="E320" s="67">
        <v>30.7</v>
      </c>
    </row>
    <row r="321" spans="1:5" s="7" customFormat="1" ht="12.75" customHeight="1">
      <c r="A321" s="57" t="s">
        <v>2579</v>
      </c>
      <c r="B321" s="62">
        <v>39146</v>
      </c>
      <c r="C321" s="57" t="s">
        <v>642</v>
      </c>
      <c r="D321" s="59" t="s">
        <v>643</v>
      </c>
      <c r="E321" s="68">
        <v>8.22393378</v>
      </c>
    </row>
    <row r="322" spans="1:5" s="7" customFormat="1" ht="12.75" customHeight="1">
      <c r="A322" s="60" t="s">
        <v>2580</v>
      </c>
      <c r="B322" s="61">
        <v>39142</v>
      </c>
      <c r="C322" s="60" t="s">
        <v>642</v>
      </c>
      <c r="D322" s="65" t="s">
        <v>660</v>
      </c>
      <c r="E322" s="67">
        <v>60</v>
      </c>
    </row>
    <row r="323" spans="1:5" s="7" customFormat="1" ht="12.75" customHeight="1">
      <c r="A323" s="57" t="s">
        <v>2581</v>
      </c>
      <c r="B323" s="62">
        <v>39127</v>
      </c>
      <c r="C323" s="57" t="s">
        <v>642</v>
      </c>
      <c r="D323" s="59" t="s">
        <v>1415</v>
      </c>
      <c r="E323" s="68">
        <v>11.707656479999999</v>
      </c>
    </row>
    <row r="324" spans="1:5" s="7" customFormat="1" ht="12.75" customHeight="1">
      <c r="A324" s="60" t="s">
        <v>2582</v>
      </c>
      <c r="B324" s="61">
        <v>39105</v>
      </c>
      <c r="C324" s="60" t="s">
        <v>642</v>
      </c>
      <c r="D324" s="65" t="s">
        <v>1415</v>
      </c>
      <c r="E324" s="67">
        <v>18.90601587</v>
      </c>
    </row>
    <row r="325" spans="1:5" s="7" customFormat="1" ht="12.75" customHeight="1">
      <c r="A325" s="57" t="s">
        <v>2583</v>
      </c>
      <c r="B325" s="62">
        <v>39087</v>
      </c>
      <c r="C325" s="57" t="s">
        <v>642</v>
      </c>
      <c r="D325" s="59" t="s">
        <v>1415</v>
      </c>
      <c r="E325" s="68">
        <v>0.46238709</v>
      </c>
    </row>
    <row r="326" spans="1:5" s="7" customFormat="1" ht="12.75" customHeight="1">
      <c r="A326" s="60" t="s">
        <v>2584</v>
      </c>
      <c r="B326" s="61">
        <v>39085</v>
      </c>
      <c r="C326" s="60" t="s">
        <v>642</v>
      </c>
      <c r="D326" s="65" t="s">
        <v>1415</v>
      </c>
      <c r="E326" s="67">
        <v>7.7847290000000005</v>
      </c>
    </row>
    <row r="327" spans="1:5" ht="12.75" customHeight="1">
      <c r="A327" s="46"/>
      <c r="B327" s="48"/>
      <c r="C327" s="48"/>
      <c r="D327" s="48" t="s">
        <v>276</v>
      </c>
      <c r="E327" s="49">
        <f>SUM(E287:E326)</f>
        <v>868.2983741600001</v>
      </c>
    </row>
    <row r="328" spans="1:4" ht="12.75">
      <c r="A328" s="8"/>
      <c r="B328" s="8"/>
      <c r="C328" s="8"/>
      <c r="D328" s="8"/>
    </row>
  </sheetData>
  <sheetProtection/>
  <mergeCells count="12">
    <mergeCell ref="A285:E285"/>
    <mergeCell ref="A54:E54"/>
    <mergeCell ref="A86:E86"/>
    <mergeCell ref="A155:E155"/>
    <mergeCell ref="A213:E213"/>
    <mergeCell ref="A252:E252"/>
    <mergeCell ref="A5:E5"/>
    <mergeCell ref="A18:E18"/>
    <mergeCell ref="A1:E1"/>
    <mergeCell ref="A28:E28"/>
    <mergeCell ref="A39:E39"/>
    <mergeCell ref="A6:E6"/>
  </mergeCells>
  <printOptions/>
  <pageMargins left="0.7874015748031497" right="0.7874015748031497" top="0.984251968503937" bottom="0.984251968503937" header="0.3937007874015748" footer="0.1968503937007874"/>
  <pageSetup horizontalDpi="600" verticalDpi="600" orientation="portrait" paperSize="9" scale="55" r:id="rId1"/>
  <rowBreaks count="4" manualBreakCount="4">
    <brk id="88" max="4" man="1"/>
    <brk id="157" max="4" man="1"/>
    <brk id="208" max="4" man="1"/>
    <brk id="328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8"/>
  <sheetViews>
    <sheetView showGridLines="0" showRowColHeaders="0" zoomScale="85" zoomScaleNormal="85" zoomScaleSheetLayoutView="50" zoomScalePageLayoutView="0" workbookViewId="0" topLeftCell="A1">
      <selection activeCell="A5" sqref="A5:E5"/>
    </sheetView>
  </sheetViews>
  <sheetFormatPr defaultColWidth="9.140625" defaultRowHeight="12.75"/>
  <cols>
    <col min="1" max="2" width="25.7109375" style="7" customWidth="1"/>
    <col min="3" max="3" width="20.7109375" style="7" customWidth="1"/>
    <col min="4" max="4" width="70.7109375" style="7" customWidth="1"/>
    <col min="5" max="5" width="30.7109375" style="7" customWidth="1"/>
    <col min="6" max="8" width="9.140625" style="7" customWidth="1"/>
    <col min="9" max="9" width="12.8515625" style="7" bestFit="1" customWidth="1"/>
    <col min="10" max="16384" width="9.140625" style="7" customWidth="1"/>
  </cols>
  <sheetData>
    <row r="1" spans="1:6" s="6" customFormat="1" ht="19.5" customHeight="1">
      <c r="A1" s="222" t="s">
        <v>3212</v>
      </c>
      <c r="B1" s="223"/>
      <c r="C1" s="223"/>
      <c r="D1" s="223"/>
      <c r="E1" s="223"/>
      <c r="F1" s="5"/>
    </row>
    <row r="2" spans="1:6" s="166" customFormat="1" ht="30" customHeight="1">
      <c r="A2" s="31" t="s">
        <v>277</v>
      </c>
      <c r="B2" s="107"/>
      <c r="C2" s="92"/>
      <c r="D2" s="92"/>
      <c r="E2" s="92"/>
      <c r="F2" s="165"/>
    </row>
    <row r="3" spans="1:6" s="166" customFormat="1" ht="12.75" customHeight="1">
      <c r="A3" s="106"/>
      <c r="B3" s="107"/>
      <c r="C3" s="92"/>
      <c r="D3" s="92"/>
      <c r="E3" s="92"/>
      <c r="F3" s="165"/>
    </row>
    <row r="4" spans="2:5" s="168" customFormat="1" ht="12.75" customHeight="1">
      <c r="B4" s="167"/>
      <c r="C4" s="167"/>
      <c r="D4" s="167"/>
      <c r="E4" s="167"/>
    </row>
    <row r="5" spans="1:5" s="121" customFormat="1" ht="19.5" customHeight="1">
      <c r="A5" s="217" t="s">
        <v>641</v>
      </c>
      <c r="B5" s="217"/>
      <c r="C5" s="217"/>
      <c r="D5" s="217"/>
      <c r="E5" s="217"/>
    </row>
    <row r="6" spans="1:5" s="75" customFormat="1" ht="19.5" customHeight="1">
      <c r="A6" s="220" t="s">
        <v>3216</v>
      </c>
      <c r="B6" s="221"/>
      <c r="C6" s="221"/>
      <c r="D6" s="221"/>
      <c r="E6" s="221"/>
    </row>
    <row r="7" spans="1:5" s="98" customFormat="1" ht="12.75" customHeight="1">
      <c r="A7" s="50" t="s">
        <v>278</v>
      </c>
      <c r="B7" s="50" t="s">
        <v>3206</v>
      </c>
      <c r="C7" s="44" t="s">
        <v>4</v>
      </c>
      <c r="D7" s="50" t="s">
        <v>5</v>
      </c>
      <c r="E7" s="45" t="s">
        <v>3207</v>
      </c>
    </row>
    <row r="8" spans="1:5" ht="12.75" customHeight="1">
      <c r="A8" s="63"/>
      <c r="B8" s="86"/>
      <c r="C8" s="63"/>
      <c r="D8" s="64"/>
      <c r="E8" s="66"/>
    </row>
    <row r="9" spans="1:5" ht="12.75" customHeight="1">
      <c r="A9" s="46"/>
      <c r="B9" s="46"/>
      <c r="C9" s="46"/>
      <c r="D9" s="46" t="s">
        <v>3215</v>
      </c>
      <c r="E9" s="47" t="s">
        <v>280</v>
      </c>
    </row>
    <row r="10" spans="1:5" s="120" customFormat="1" ht="12.75" customHeight="1">
      <c r="A10" s="103"/>
      <c r="B10" s="103"/>
      <c r="C10" s="103"/>
      <c r="D10" s="103"/>
      <c r="E10" s="103"/>
    </row>
    <row r="11" spans="1:5" s="120" customFormat="1" ht="12.75" customHeight="1">
      <c r="A11" s="103"/>
      <c r="B11" s="103"/>
      <c r="C11" s="103"/>
      <c r="D11" s="103"/>
      <c r="E11" s="103"/>
    </row>
    <row r="12" spans="1:5" s="75" customFormat="1" ht="19.5" customHeight="1">
      <c r="A12" s="220" t="s">
        <v>2360</v>
      </c>
      <c r="B12" s="221"/>
      <c r="C12" s="221"/>
      <c r="D12" s="221"/>
      <c r="E12" s="221"/>
    </row>
    <row r="13" spans="1:5" s="98" customFormat="1" ht="12.75" customHeight="1">
      <c r="A13" s="50" t="s">
        <v>278</v>
      </c>
      <c r="B13" s="50" t="s">
        <v>3206</v>
      </c>
      <c r="C13" s="44" t="s">
        <v>4</v>
      </c>
      <c r="D13" s="50" t="s">
        <v>5</v>
      </c>
      <c r="E13" s="45" t="s">
        <v>3207</v>
      </c>
    </row>
    <row r="14" spans="1:5" ht="12.75" customHeight="1">
      <c r="A14" s="63"/>
      <c r="B14" s="86"/>
      <c r="C14" s="63"/>
      <c r="D14" s="64"/>
      <c r="E14" s="66"/>
    </row>
    <row r="15" spans="1:5" ht="12.75" customHeight="1">
      <c r="A15" s="46"/>
      <c r="B15" s="46"/>
      <c r="C15" s="46"/>
      <c r="D15" s="46" t="s">
        <v>2361</v>
      </c>
      <c r="E15" s="47" t="s">
        <v>280</v>
      </c>
    </row>
    <row r="16" spans="1:5" s="120" customFormat="1" ht="12.75" customHeight="1">
      <c r="A16" s="103"/>
      <c r="B16" s="103"/>
      <c r="C16" s="103"/>
      <c r="D16" s="103"/>
      <c r="E16" s="103"/>
    </row>
    <row r="17" spans="1:5" s="120" customFormat="1" ht="12.75" customHeight="1">
      <c r="A17" s="103"/>
      <c r="B17" s="103"/>
      <c r="C17" s="103"/>
      <c r="D17" s="103"/>
      <c r="E17" s="103"/>
    </row>
    <row r="18" spans="1:5" s="75" customFormat="1" ht="19.5" customHeight="1">
      <c r="A18" s="220" t="s">
        <v>2128</v>
      </c>
      <c r="B18" s="221"/>
      <c r="C18" s="221"/>
      <c r="D18" s="221"/>
      <c r="E18" s="221"/>
    </row>
    <row r="19" spans="1:5" s="98" customFormat="1" ht="12.75" customHeight="1">
      <c r="A19" s="50" t="s">
        <v>278</v>
      </c>
      <c r="B19" s="50" t="s">
        <v>3206</v>
      </c>
      <c r="C19" s="44" t="s">
        <v>4</v>
      </c>
      <c r="D19" s="50" t="s">
        <v>5</v>
      </c>
      <c r="E19" s="45" t="s">
        <v>3207</v>
      </c>
    </row>
    <row r="20" spans="1:5" ht="12.75" customHeight="1">
      <c r="A20" s="63"/>
      <c r="B20" s="86">
        <v>41712</v>
      </c>
      <c r="C20" s="63" t="s">
        <v>642</v>
      </c>
      <c r="D20" s="64" t="s">
        <v>1421</v>
      </c>
      <c r="E20" s="66">
        <v>2.82</v>
      </c>
    </row>
    <row r="21" spans="1:5" ht="12.75" customHeight="1">
      <c r="A21" s="60"/>
      <c r="B21" s="61">
        <v>41712</v>
      </c>
      <c r="C21" s="60" t="s">
        <v>642</v>
      </c>
      <c r="D21" s="65" t="s">
        <v>1421</v>
      </c>
      <c r="E21" s="67">
        <v>15.98</v>
      </c>
    </row>
    <row r="22" spans="1:5" ht="12.75" customHeight="1">
      <c r="A22" s="46"/>
      <c r="B22" s="46"/>
      <c r="C22" s="46"/>
      <c r="D22" s="46" t="s">
        <v>2127</v>
      </c>
      <c r="E22" s="47">
        <f>SUM(E20:E21)</f>
        <v>18.8</v>
      </c>
    </row>
    <row r="23" spans="1:5" s="108" customFormat="1" ht="12.75" customHeight="1">
      <c r="A23" s="129"/>
      <c r="B23" s="129"/>
      <c r="C23" s="129"/>
      <c r="D23" s="129"/>
      <c r="E23" s="129"/>
    </row>
    <row r="24" spans="1:5" s="108" customFormat="1" ht="12.75" customHeight="1">
      <c r="A24" s="129"/>
      <c r="B24" s="129"/>
      <c r="C24" s="129"/>
      <c r="D24" s="129"/>
      <c r="E24" s="129"/>
    </row>
    <row r="25" spans="1:5" s="75" customFormat="1" ht="19.5" customHeight="1">
      <c r="A25" s="220" t="s">
        <v>1794</v>
      </c>
      <c r="B25" s="221"/>
      <c r="C25" s="221"/>
      <c r="D25" s="221"/>
      <c r="E25" s="221"/>
    </row>
    <row r="26" spans="1:5" s="98" customFormat="1" ht="12.75" customHeight="1">
      <c r="A26" s="50" t="s">
        <v>278</v>
      </c>
      <c r="B26" s="50" t="s">
        <v>3206</v>
      </c>
      <c r="C26" s="44" t="s">
        <v>4</v>
      </c>
      <c r="D26" s="50" t="s">
        <v>5</v>
      </c>
      <c r="E26" s="45" t="s">
        <v>3207</v>
      </c>
    </row>
    <row r="27" spans="1:5" ht="12.75" customHeight="1">
      <c r="A27" s="63"/>
      <c r="B27" s="86"/>
      <c r="C27" s="63"/>
      <c r="D27" s="64"/>
      <c r="E27" s="66"/>
    </row>
    <row r="28" spans="1:5" ht="12.75" customHeight="1">
      <c r="A28" s="46"/>
      <c r="B28" s="46"/>
      <c r="C28" s="46"/>
      <c r="D28" s="46" t="s">
        <v>1798</v>
      </c>
      <c r="E28" s="47">
        <f>SUM(E27)</f>
        <v>0</v>
      </c>
    </row>
    <row r="29" spans="1:5" s="120" customFormat="1" ht="12.75" customHeight="1">
      <c r="A29" s="103"/>
      <c r="B29" s="103"/>
      <c r="C29" s="103"/>
      <c r="D29" s="103"/>
      <c r="E29" s="103"/>
    </row>
    <row r="30" spans="1:5" s="120" customFormat="1" ht="12.75" customHeight="1">
      <c r="A30" s="103"/>
      <c r="B30" s="103"/>
      <c r="C30" s="103"/>
      <c r="D30" s="103"/>
      <c r="E30" s="103"/>
    </row>
    <row r="31" spans="1:5" s="75" customFormat="1" ht="19.5" customHeight="1">
      <c r="A31" s="220" t="s">
        <v>1484</v>
      </c>
      <c r="B31" s="221"/>
      <c r="C31" s="221"/>
      <c r="D31" s="221"/>
      <c r="E31" s="221"/>
    </row>
    <row r="32" spans="1:5" s="98" customFormat="1" ht="12.75" customHeight="1">
      <c r="A32" s="50" t="s">
        <v>278</v>
      </c>
      <c r="B32" s="50" t="s">
        <v>3206</v>
      </c>
      <c r="C32" s="44" t="s">
        <v>4</v>
      </c>
      <c r="D32" s="50" t="s">
        <v>5</v>
      </c>
      <c r="E32" s="45" t="s">
        <v>3207</v>
      </c>
    </row>
    <row r="33" spans="1:5" ht="12.75" customHeight="1">
      <c r="A33" s="63"/>
      <c r="B33" s="86"/>
      <c r="C33" s="63"/>
      <c r="D33" s="64"/>
      <c r="E33" s="66"/>
    </row>
    <row r="34" spans="1:5" ht="12.75" customHeight="1">
      <c r="A34" s="46"/>
      <c r="B34" s="46"/>
      <c r="C34" s="46"/>
      <c r="D34" s="46" t="s">
        <v>1485</v>
      </c>
      <c r="E34" s="47">
        <v>0</v>
      </c>
    </row>
    <row r="35" spans="1:5" s="120" customFormat="1" ht="12.75" customHeight="1">
      <c r="A35" s="103"/>
      <c r="B35" s="103"/>
      <c r="C35" s="103"/>
      <c r="D35" s="103"/>
      <c r="E35" s="103"/>
    </row>
    <row r="36" spans="1:5" s="120" customFormat="1" ht="12.75" customHeight="1">
      <c r="A36" s="103"/>
      <c r="B36" s="103"/>
      <c r="C36" s="103"/>
      <c r="D36" s="103"/>
      <c r="E36" s="103"/>
    </row>
    <row r="37" spans="1:6" s="146" customFormat="1" ht="19.5" customHeight="1">
      <c r="A37" s="220" t="s">
        <v>2</v>
      </c>
      <c r="B37" s="221"/>
      <c r="C37" s="221"/>
      <c r="D37" s="221"/>
      <c r="E37" s="221"/>
      <c r="F37" s="173"/>
    </row>
    <row r="38" spans="1:6" s="92" customFormat="1" ht="12.75" customHeight="1">
      <c r="A38" s="50" t="s">
        <v>278</v>
      </c>
      <c r="B38" s="50" t="s">
        <v>3206</v>
      </c>
      <c r="C38" s="44" t="s">
        <v>4</v>
      </c>
      <c r="D38" s="50" t="s">
        <v>5</v>
      </c>
      <c r="E38" s="45" t="s">
        <v>3207</v>
      </c>
      <c r="F38" s="172"/>
    </row>
    <row r="39" spans="1:5" ht="12.75" customHeight="1">
      <c r="A39" s="63"/>
      <c r="B39" s="86">
        <v>40877</v>
      </c>
      <c r="C39" s="63" t="s">
        <v>642</v>
      </c>
      <c r="D39" s="64" t="s">
        <v>666</v>
      </c>
      <c r="E39" s="66">
        <v>20.332635760000002</v>
      </c>
    </row>
    <row r="40" spans="1:5" ht="12.75" customHeight="1">
      <c r="A40" s="60"/>
      <c r="B40" s="61">
        <v>40673</v>
      </c>
      <c r="C40" s="60" t="s">
        <v>642</v>
      </c>
      <c r="D40" s="65" t="s">
        <v>649</v>
      </c>
      <c r="E40" s="67">
        <v>3.88595164</v>
      </c>
    </row>
    <row r="41" spans="1:5" ht="12.75" customHeight="1">
      <c r="A41" s="57"/>
      <c r="B41" s="62">
        <v>40603</v>
      </c>
      <c r="C41" s="57" t="s">
        <v>642</v>
      </c>
      <c r="D41" s="59" t="s">
        <v>647</v>
      </c>
      <c r="E41" s="68">
        <v>28.64926945</v>
      </c>
    </row>
    <row r="42" spans="1:5" ht="12.75" customHeight="1">
      <c r="A42" s="60"/>
      <c r="B42" s="61">
        <v>40575</v>
      </c>
      <c r="C42" s="60" t="s">
        <v>642</v>
      </c>
      <c r="D42" s="65" t="s">
        <v>665</v>
      </c>
      <c r="E42" s="67">
        <v>147.13868658</v>
      </c>
    </row>
    <row r="43" spans="1:5" ht="12.75" customHeight="1">
      <c r="A43" s="57"/>
      <c r="B43" s="62">
        <v>40575</v>
      </c>
      <c r="C43" s="57" t="s">
        <v>642</v>
      </c>
      <c r="D43" s="59" t="s">
        <v>647</v>
      </c>
      <c r="E43" s="68">
        <v>1.57054796</v>
      </c>
    </row>
    <row r="44" spans="1:5" ht="12.75" customHeight="1">
      <c r="A44" s="60"/>
      <c r="B44" s="61">
        <v>40575</v>
      </c>
      <c r="C44" s="60" t="s">
        <v>642</v>
      </c>
      <c r="D44" s="65" t="s">
        <v>647</v>
      </c>
      <c r="E44" s="67">
        <v>74.04893678</v>
      </c>
    </row>
    <row r="45" spans="1:5" ht="12.75" customHeight="1">
      <c r="A45" s="46"/>
      <c r="B45" s="46"/>
      <c r="C45" s="46"/>
      <c r="D45" s="46" t="s">
        <v>6</v>
      </c>
      <c r="E45" s="47">
        <f>SUM(E39:E44)</f>
        <v>275.62602817000004</v>
      </c>
    </row>
    <row r="46" spans="1:5" s="108" customFormat="1" ht="12.75" customHeight="1">
      <c r="A46" s="129"/>
      <c r="B46" s="129"/>
      <c r="C46" s="129"/>
      <c r="D46" s="129"/>
      <c r="E46" s="129"/>
    </row>
    <row r="47" s="92" customFormat="1" ht="12.75" customHeight="1"/>
    <row r="48" spans="1:6" s="146" customFormat="1" ht="19.5" customHeight="1">
      <c r="A48" s="220" t="s">
        <v>7</v>
      </c>
      <c r="B48" s="221"/>
      <c r="C48" s="221"/>
      <c r="D48" s="221"/>
      <c r="E48" s="221"/>
      <c r="F48" s="170"/>
    </row>
    <row r="49" spans="1:6" s="92" customFormat="1" ht="12.75" customHeight="1">
      <c r="A49" s="50" t="s">
        <v>278</v>
      </c>
      <c r="B49" s="50" t="s">
        <v>3206</v>
      </c>
      <c r="C49" s="44" t="s">
        <v>4</v>
      </c>
      <c r="D49" s="50" t="s">
        <v>5</v>
      </c>
      <c r="E49" s="45" t="s">
        <v>3207</v>
      </c>
      <c r="F49" s="169"/>
    </row>
    <row r="50" spans="1:5" ht="12.75" customHeight="1">
      <c r="A50" s="63"/>
      <c r="B50" s="86">
        <v>40359</v>
      </c>
      <c r="C50" s="63" t="s">
        <v>642</v>
      </c>
      <c r="D50" s="64" t="s">
        <v>666</v>
      </c>
      <c r="E50" s="66">
        <v>10.0256034</v>
      </c>
    </row>
    <row r="51" spans="1:5" ht="12.75" customHeight="1">
      <c r="A51" s="60"/>
      <c r="B51" s="61">
        <v>40315</v>
      </c>
      <c r="C51" s="60" t="s">
        <v>642</v>
      </c>
      <c r="D51" s="65" t="s">
        <v>666</v>
      </c>
      <c r="E51" s="67">
        <v>6.55440828</v>
      </c>
    </row>
    <row r="52" spans="1:5" ht="12.75" customHeight="1">
      <c r="A52" s="57"/>
      <c r="B52" s="62">
        <v>40305</v>
      </c>
      <c r="C52" s="57" t="s">
        <v>642</v>
      </c>
      <c r="D52" s="59" t="s">
        <v>643</v>
      </c>
      <c r="E52" s="68">
        <v>16.80219632</v>
      </c>
    </row>
    <row r="53" spans="1:5" ht="12.75" customHeight="1">
      <c r="A53" s="60"/>
      <c r="B53" s="61">
        <v>40267</v>
      </c>
      <c r="C53" s="60" t="s">
        <v>642</v>
      </c>
      <c r="D53" s="65" t="s">
        <v>647</v>
      </c>
      <c r="E53" s="67">
        <v>20</v>
      </c>
    </row>
    <row r="54" spans="1:5" ht="12.75" customHeight="1">
      <c r="A54" s="57"/>
      <c r="B54" s="62">
        <v>40238</v>
      </c>
      <c r="C54" s="57" t="s">
        <v>642</v>
      </c>
      <c r="D54" s="59" t="s">
        <v>650</v>
      </c>
      <c r="E54" s="68">
        <v>10</v>
      </c>
    </row>
    <row r="55" spans="1:5" ht="12.75" customHeight="1">
      <c r="A55" s="60"/>
      <c r="B55" s="61">
        <v>40227</v>
      </c>
      <c r="C55" s="60" t="s">
        <v>642</v>
      </c>
      <c r="D55" s="65" t="s">
        <v>656</v>
      </c>
      <c r="E55" s="67">
        <v>12.77160876</v>
      </c>
    </row>
    <row r="56" spans="1:5" ht="12.75" customHeight="1">
      <c r="A56" s="57"/>
      <c r="B56" s="62">
        <v>40227</v>
      </c>
      <c r="C56" s="57" t="s">
        <v>642</v>
      </c>
      <c r="D56" s="59" t="s">
        <v>647</v>
      </c>
      <c r="E56" s="68">
        <v>25.08167563</v>
      </c>
    </row>
    <row r="57" spans="1:5" ht="12.75" customHeight="1">
      <c r="A57" s="60"/>
      <c r="B57" s="61">
        <v>40220</v>
      </c>
      <c r="C57" s="60" t="s">
        <v>642</v>
      </c>
      <c r="D57" s="65" t="s">
        <v>656</v>
      </c>
      <c r="E57" s="67">
        <v>16.02646166</v>
      </c>
    </row>
    <row r="58" spans="1:5" ht="12.75" customHeight="1">
      <c r="A58" s="57"/>
      <c r="B58" s="62">
        <v>40214</v>
      </c>
      <c r="C58" s="57" t="s">
        <v>642</v>
      </c>
      <c r="D58" s="59" t="s">
        <v>656</v>
      </c>
      <c r="E58" s="68">
        <v>8.71653241</v>
      </c>
    </row>
    <row r="59" spans="1:5" ht="12.75" customHeight="1">
      <c r="A59" s="60"/>
      <c r="B59" s="61">
        <v>40193</v>
      </c>
      <c r="C59" s="60" t="s">
        <v>642</v>
      </c>
      <c r="D59" s="65" t="s">
        <v>647</v>
      </c>
      <c r="E59" s="67">
        <v>24</v>
      </c>
    </row>
    <row r="60" spans="1:5" ht="12.75" customHeight="1">
      <c r="A60" s="46"/>
      <c r="B60" s="46"/>
      <c r="C60" s="46"/>
      <c r="D60" s="46" t="s">
        <v>59</v>
      </c>
      <c r="E60" s="47">
        <f>SUM(E50:E59)</f>
        <v>149.97848646</v>
      </c>
    </row>
    <row r="61" spans="1:5" s="108" customFormat="1" ht="12.75" customHeight="1">
      <c r="A61" s="129"/>
      <c r="B61" s="129"/>
      <c r="C61" s="129"/>
      <c r="D61" s="129"/>
      <c r="E61" s="129"/>
    </row>
    <row r="62" spans="1:5" s="92" customFormat="1" ht="12.75" customHeight="1">
      <c r="A62" s="93"/>
      <c r="B62" s="110"/>
      <c r="C62" s="93"/>
      <c r="D62" s="93"/>
      <c r="E62" s="112"/>
    </row>
    <row r="63" spans="1:6" s="146" customFormat="1" ht="19.5" customHeight="1">
      <c r="A63" s="220" t="s">
        <v>60</v>
      </c>
      <c r="B63" s="221"/>
      <c r="C63" s="221"/>
      <c r="D63" s="221"/>
      <c r="E63" s="221"/>
      <c r="F63" s="173"/>
    </row>
    <row r="64" spans="1:6" s="92" customFormat="1" ht="12.75" customHeight="1">
      <c r="A64" s="50" t="s">
        <v>278</v>
      </c>
      <c r="B64" s="50" t="s">
        <v>3206</v>
      </c>
      <c r="C64" s="44" t="s">
        <v>4</v>
      </c>
      <c r="D64" s="50" t="s">
        <v>5</v>
      </c>
      <c r="E64" s="45" t="s">
        <v>3207</v>
      </c>
      <c r="F64" s="172"/>
    </row>
    <row r="65" spans="1:5" ht="12.75" customHeight="1">
      <c r="A65" s="63"/>
      <c r="B65" s="86">
        <v>40176</v>
      </c>
      <c r="C65" s="63" t="s">
        <v>642</v>
      </c>
      <c r="D65" s="64" t="s">
        <v>661</v>
      </c>
      <c r="E65" s="66">
        <v>58</v>
      </c>
    </row>
    <row r="66" spans="1:5" ht="12.75" customHeight="1">
      <c r="A66" s="60"/>
      <c r="B66" s="61">
        <v>40140</v>
      </c>
      <c r="C66" s="60" t="s">
        <v>642</v>
      </c>
      <c r="D66" s="65" t="s">
        <v>1418</v>
      </c>
      <c r="E66" s="67">
        <v>18.44126683</v>
      </c>
    </row>
    <row r="67" spans="1:5" ht="12.75" customHeight="1">
      <c r="A67" s="57"/>
      <c r="B67" s="62">
        <v>40140</v>
      </c>
      <c r="C67" s="57" t="s">
        <v>642</v>
      </c>
      <c r="D67" s="59" t="s">
        <v>1418</v>
      </c>
      <c r="E67" s="68">
        <v>11.41761341</v>
      </c>
    </row>
    <row r="68" spans="1:5" ht="12.75" customHeight="1">
      <c r="A68" s="60"/>
      <c r="B68" s="61">
        <v>40130</v>
      </c>
      <c r="C68" s="60" t="s">
        <v>642</v>
      </c>
      <c r="D68" s="65" t="s">
        <v>1418</v>
      </c>
      <c r="E68" s="67">
        <v>40</v>
      </c>
    </row>
    <row r="69" spans="1:5" ht="12.75" customHeight="1">
      <c r="A69" s="57"/>
      <c r="B69" s="62">
        <v>39987</v>
      </c>
      <c r="C69" s="57" t="s">
        <v>642</v>
      </c>
      <c r="D69" s="59" t="s">
        <v>647</v>
      </c>
      <c r="E69" s="68">
        <v>100</v>
      </c>
    </row>
    <row r="70" spans="1:5" ht="12.75" customHeight="1">
      <c r="A70" s="60"/>
      <c r="B70" s="61">
        <v>39972</v>
      </c>
      <c r="C70" s="60" t="s">
        <v>642</v>
      </c>
      <c r="D70" s="65" t="s">
        <v>1418</v>
      </c>
      <c r="E70" s="67">
        <v>16.79854683</v>
      </c>
    </row>
    <row r="71" spans="1:5" ht="12.75" customHeight="1">
      <c r="A71" s="57"/>
      <c r="B71" s="62">
        <v>39972</v>
      </c>
      <c r="C71" s="57" t="s">
        <v>642</v>
      </c>
      <c r="D71" s="59" t="s">
        <v>1418</v>
      </c>
      <c r="E71" s="68">
        <v>24.2136036</v>
      </c>
    </row>
    <row r="72" spans="1:5" ht="12.75" customHeight="1">
      <c r="A72" s="60"/>
      <c r="B72" s="61">
        <v>39972</v>
      </c>
      <c r="C72" s="60" t="s">
        <v>642</v>
      </c>
      <c r="D72" s="65" t="s">
        <v>1418</v>
      </c>
      <c r="E72" s="67">
        <v>18.26382572</v>
      </c>
    </row>
    <row r="73" spans="1:5" ht="12.75" customHeight="1">
      <c r="A73" s="57"/>
      <c r="B73" s="62">
        <v>39972</v>
      </c>
      <c r="C73" s="57" t="s">
        <v>642</v>
      </c>
      <c r="D73" s="59" t="s">
        <v>1418</v>
      </c>
      <c r="E73" s="68">
        <v>31.57581832</v>
      </c>
    </row>
    <row r="74" spans="1:5" ht="12.75" customHeight="1">
      <c r="A74" s="60"/>
      <c r="B74" s="61">
        <v>39937</v>
      </c>
      <c r="C74" s="60" t="s">
        <v>642</v>
      </c>
      <c r="D74" s="65" t="s">
        <v>643</v>
      </c>
      <c r="E74" s="67">
        <v>140</v>
      </c>
    </row>
    <row r="75" spans="1:5" ht="12.75" customHeight="1">
      <c r="A75" s="57"/>
      <c r="B75" s="62">
        <v>39923</v>
      </c>
      <c r="C75" s="57" t="s">
        <v>642</v>
      </c>
      <c r="D75" s="59" t="s">
        <v>1418</v>
      </c>
      <c r="E75" s="68">
        <v>23.20201063</v>
      </c>
    </row>
    <row r="76" spans="1:5" ht="12.75" customHeight="1">
      <c r="A76" s="60"/>
      <c r="B76" s="61">
        <v>39923</v>
      </c>
      <c r="C76" s="60" t="s">
        <v>642</v>
      </c>
      <c r="D76" s="65" t="s">
        <v>1418</v>
      </c>
      <c r="E76" s="67">
        <v>5.81870118</v>
      </c>
    </row>
    <row r="77" spans="1:5" ht="12.75" customHeight="1">
      <c r="A77" s="57"/>
      <c r="B77" s="62">
        <v>39923</v>
      </c>
      <c r="C77" s="57" t="s">
        <v>642</v>
      </c>
      <c r="D77" s="59" t="s">
        <v>1418</v>
      </c>
      <c r="E77" s="68">
        <v>54.44293894</v>
      </c>
    </row>
    <row r="78" spans="1:5" ht="12.75" customHeight="1">
      <c r="A78" s="60"/>
      <c r="B78" s="61">
        <v>39923</v>
      </c>
      <c r="C78" s="60" t="s">
        <v>642</v>
      </c>
      <c r="D78" s="65" t="s">
        <v>1418</v>
      </c>
      <c r="E78" s="67">
        <v>8.71938491</v>
      </c>
    </row>
    <row r="79" spans="1:5" ht="12.75" customHeight="1">
      <c r="A79" s="57"/>
      <c r="B79" s="62">
        <v>39923</v>
      </c>
      <c r="C79" s="57" t="s">
        <v>642</v>
      </c>
      <c r="D79" s="59" t="s">
        <v>1418</v>
      </c>
      <c r="E79" s="68">
        <v>6.78638838</v>
      </c>
    </row>
    <row r="80" spans="1:5" ht="12.75" customHeight="1">
      <c r="A80" s="60"/>
      <c r="B80" s="61">
        <v>39923</v>
      </c>
      <c r="C80" s="60" t="s">
        <v>642</v>
      </c>
      <c r="D80" s="65" t="s">
        <v>1418</v>
      </c>
      <c r="E80" s="67">
        <v>9.99112107</v>
      </c>
    </row>
    <row r="81" spans="1:5" ht="12.75" customHeight="1">
      <c r="A81" s="57"/>
      <c r="B81" s="62">
        <v>39923</v>
      </c>
      <c r="C81" s="57" t="s">
        <v>642</v>
      </c>
      <c r="D81" s="59" t="s">
        <v>647</v>
      </c>
      <c r="E81" s="68">
        <v>20</v>
      </c>
    </row>
    <row r="82" spans="1:5" ht="12.75" customHeight="1">
      <c r="A82" s="60"/>
      <c r="B82" s="61">
        <v>39911</v>
      </c>
      <c r="C82" s="60" t="s">
        <v>642</v>
      </c>
      <c r="D82" s="65" t="s">
        <v>650</v>
      </c>
      <c r="E82" s="67">
        <v>22.99992564</v>
      </c>
    </row>
    <row r="83" spans="1:5" ht="12.75" customHeight="1">
      <c r="A83" s="57"/>
      <c r="B83" s="62">
        <v>39895</v>
      </c>
      <c r="C83" s="57" t="s">
        <v>642</v>
      </c>
      <c r="D83" s="59" t="s">
        <v>1418</v>
      </c>
      <c r="E83" s="68">
        <v>7.95295003</v>
      </c>
    </row>
    <row r="84" spans="1:5" ht="12.75" customHeight="1">
      <c r="A84" s="60"/>
      <c r="B84" s="61">
        <v>39895</v>
      </c>
      <c r="C84" s="60" t="s">
        <v>642</v>
      </c>
      <c r="D84" s="65" t="s">
        <v>1418</v>
      </c>
      <c r="E84" s="67">
        <v>27.40526761</v>
      </c>
    </row>
    <row r="85" spans="1:5" ht="12.75" customHeight="1">
      <c r="A85" s="57"/>
      <c r="B85" s="62">
        <v>39895</v>
      </c>
      <c r="C85" s="57" t="s">
        <v>642</v>
      </c>
      <c r="D85" s="59" t="s">
        <v>1418</v>
      </c>
      <c r="E85" s="68">
        <v>12.741573769999999</v>
      </c>
    </row>
    <row r="86" spans="1:5" ht="12.75" customHeight="1">
      <c r="A86" s="60"/>
      <c r="B86" s="61">
        <v>39895</v>
      </c>
      <c r="C86" s="60" t="s">
        <v>642</v>
      </c>
      <c r="D86" s="65" t="s">
        <v>1418</v>
      </c>
      <c r="E86" s="67">
        <v>9.697690949999998</v>
      </c>
    </row>
    <row r="87" spans="1:5" ht="12.75" customHeight="1">
      <c r="A87" s="57"/>
      <c r="B87" s="62">
        <v>39895</v>
      </c>
      <c r="C87" s="57" t="s">
        <v>642</v>
      </c>
      <c r="D87" s="59" t="s">
        <v>1418</v>
      </c>
      <c r="E87" s="68">
        <v>14.2466416</v>
      </c>
    </row>
    <row r="88" spans="1:5" ht="12.75" customHeight="1">
      <c r="A88" s="60"/>
      <c r="B88" s="61">
        <v>39895</v>
      </c>
      <c r="C88" s="60" t="s">
        <v>642</v>
      </c>
      <c r="D88" s="65" t="s">
        <v>1418</v>
      </c>
      <c r="E88" s="67">
        <v>5.58534331</v>
      </c>
    </row>
    <row r="89" spans="1:5" ht="12.75" customHeight="1">
      <c r="A89" s="57"/>
      <c r="B89" s="62">
        <v>39895</v>
      </c>
      <c r="C89" s="57" t="s">
        <v>642</v>
      </c>
      <c r="D89" s="59" t="s">
        <v>1418</v>
      </c>
      <c r="E89" s="68">
        <v>21.331130100000003</v>
      </c>
    </row>
    <row r="90" spans="1:5" ht="12.75" customHeight="1">
      <c r="A90" s="60"/>
      <c r="B90" s="61">
        <v>39895</v>
      </c>
      <c r="C90" s="60" t="s">
        <v>642</v>
      </c>
      <c r="D90" s="65" t="s">
        <v>1418</v>
      </c>
      <c r="E90" s="67">
        <v>42.21012972</v>
      </c>
    </row>
    <row r="91" spans="1:5" ht="12.75" customHeight="1">
      <c r="A91" s="57"/>
      <c r="B91" s="62">
        <v>39891</v>
      </c>
      <c r="C91" s="57" t="s">
        <v>642</v>
      </c>
      <c r="D91" s="59" t="s">
        <v>1421</v>
      </c>
      <c r="E91" s="68">
        <v>8.44702488</v>
      </c>
    </row>
    <row r="92" spans="1:5" ht="12.75" customHeight="1">
      <c r="A92" s="60"/>
      <c r="B92" s="61">
        <v>39884</v>
      </c>
      <c r="C92" s="60" t="s">
        <v>642</v>
      </c>
      <c r="D92" s="65" t="s">
        <v>668</v>
      </c>
      <c r="E92" s="67">
        <v>23.5</v>
      </c>
    </row>
    <row r="93" spans="1:5" ht="12.75" customHeight="1">
      <c r="A93" s="57"/>
      <c r="B93" s="62">
        <v>39857</v>
      </c>
      <c r="C93" s="57" t="s">
        <v>642</v>
      </c>
      <c r="D93" s="59" t="s">
        <v>1418</v>
      </c>
      <c r="E93" s="68">
        <v>107.67986888</v>
      </c>
    </row>
    <row r="94" spans="1:5" ht="12.75" customHeight="1">
      <c r="A94" s="60"/>
      <c r="B94" s="61">
        <v>39857</v>
      </c>
      <c r="C94" s="60" t="s">
        <v>642</v>
      </c>
      <c r="D94" s="65" t="s">
        <v>1418</v>
      </c>
      <c r="E94" s="67">
        <v>7.6762948</v>
      </c>
    </row>
    <row r="95" spans="1:5" ht="12.75" customHeight="1">
      <c r="A95" s="57"/>
      <c r="B95" s="62">
        <v>39835</v>
      </c>
      <c r="C95" s="57" t="s">
        <v>642</v>
      </c>
      <c r="D95" s="59" t="s">
        <v>1418</v>
      </c>
      <c r="E95" s="68">
        <v>40</v>
      </c>
    </row>
    <row r="96" spans="1:5" ht="12.75" customHeight="1">
      <c r="A96" s="60"/>
      <c r="B96" s="61">
        <v>39834</v>
      </c>
      <c r="C96" s="60" t="s">
        <v>642</v>
      </c>
      <c r="D96" s="65" t="s">
        <v>1418</v>
      </c>
      <c r="E96" s="67">
        <v>16.53404805</v>
      </c>
    </row>
    <row r="97" spans="1:5" ht="12.75" customHeight="1">
      <c r="A97" s="57"/>
      <c r="B97" s="62">
        <v>39834</v>
      </c>
      <c r="C97" s="57" t="s">
        <v>642</v>
      </c>
      <c r="D97" s="59" t="s">
        <v>1418</v>
      </c>
      <c r="E97" s="68">
        <v>10.35407819</v>
      </c>
    </row>
    <row r="98" spans="1:5" ht="12.75" customHeight="1">
      <c r="A98" s="60"/>
      <c r="B98" s="61">
        <v>39834</v>
      </c>
      <c r="C98" s="60" t="s">
        <v>642</v>
      </c>
      <c r="D98" s="65" t="s">
        <v>1418</v>
      </c>
      <c r="E98" s="67">
        <v>60.06060971</v>
      </c>
    </row>
    <row r="99" spans="1:5" ht="12.75" customHeight="1">
      <c r="A99" s="57"/>
      <c r="B99" s="62">
        <v>39834</v>
      </c>
      <c r="C99" s="57" t="s">
        <v>642</v>
      </c>
      <c r="D99" s="59" t="s">
        <v>1418</v>
      </c>
      <c r="E99" s="68">
        <v>10.54991103</v>
      </c>
    </row>
    <row r="100" spans="1:5" ht="12.75" customHeight="1">
      <c r="A100" s="60"/>
      <c r="B100" s="61">
        <v>39829</v>
      </c>
      <c r="C100" s="60" t="s">
        <v>642</v>
      </c>
      <c r="D100" s="65" t="s">
        <v>643</v>
      </c>
      <c r="E100" s="67">
        <v>17.25932444</v>
      </c>
    </row>
    <row r="101" spans="1:5" ht="12.75" customHeight="1">
      <c r="A101" s="46"/>
      <c r="B101" s="46"/>
      <c r="C101" s="46"/>
      <c r="D101" s="46" t="s">
        <v>108</v>
      </c>
      <c r="E101" s="47">
        <f>SUM(E65:E100)</f>
        <v>1053.9030325299998</v>
      </c>
    </row>
    <row r="102" spans="1:5" s="108" customFormat="1" ht="12.75" customHeight="1">
      <c r="A102" s="129"/>
      <c r="B102" s="129"/>
      <c r="C102" s="129"/>
      <c r="D102" s="129"/>
      <c r="E102" s="129"/>
    </row>
    <row r="103" spans="1:5" s="92" customFormat="1" ht="12.75" customHeight="1">
      <c r="A103" s="93"/>
      <c r="C103" s="93"/>
      <c r="D103" s="93"/>
      <c r="E103" s="112"/>
    </row>
    <row r="104" spans="1:6" s="146" customFormat="1" ht="19.5" customHeight="1">
      <c r="A104" s="220" t="s">
        <v>109</v>
      </c>
      <c r="B104" s="221"/>
      <c r="C104" s="221"/>
      <c r="D104" s="221"/>
      <c r="E104" s="221"/>
      <c r="F104" s="173"/>
    </row>
    <row r="105" spans="1:6" s="92" customFormat="1" ht="12.75" customHeight="1">
      <c r="A105" s="50" t="s">
        <v>278</v>
      </c>
      <c r="B105" s="50" t="s">
        <v>3206</v>
      </c>
      <c r="C105" s="44" t="s">
        <v>4</v>
      </c>
      <c r="D105" s="50" t="s">
        <v>5</v>
      </c>
      <c r="E105" s="45" t="s">
        <v>3207</v>
      </c>
      <c r="F105" s="172"/>
    </row>
    <row r="106" spans="1:5" ht="12.75" customHeight="1">
      <c r="A106" s="63"/>
      <c r="B106" s="86">
        <v>39800</v>
      </c>
      <c r="C106" s="63" t="s">
        <v>642</v>
      </c>
      <c r="D106" s="64" t="s">
        <v>666</v>
      </c>
      <c r="E106" s="66">
        <v>70.01118873</v>
      </c>
    </row>
    <row r="107" spans="1:5" ht="12.75" customHeight="1">
      <c r="A107" s="60"/>
      <c r="B107" s="61">
        <v>39799</v>
      </c>
      <c r="C107" s="60" t="s">
        <v>642</v>
      </c>
      <c r="D107" s="65" t="s">
        <v>643</v>
      </c>
      <c r="E107" s="67">
        <v>47.2</v>
      </c>
    </row>
    <row r="108" spans="1:5" ht="12.75" customHeight="1">
      <c r="A108" s="57"/>
      <c r="B108" s="62">
        <v>39794</v>
      </c>
      <c r="C108" s="57" t="s">
        <v>642</v>
      </c>
      <c r="D108" s="59" t="s">
        <v>666</v>
      </c>
      <c r="E108" s="68">
        <v>150</v>
      </c>
    </row>
    <row r="109" spans="1:5" ht="12.75" customHeight="1">
      <c r="A109" s="60"/>
      <c r="B109" s="61">
        <v>39792</v>
      </c>
      <c r="C109" s="60" t="s">
        <v>642</v>
      </c>
      <c r="D109" s="65" t="s">
        <v>654</v>
      </c>
      <c r="E109" s="67">
        <v>46</v>
      </c>
    </row>
    <row r="110" spans="1:5" ht="12.75" customHeight="1">
      <c r="A110" s="57"/>
      <c r="B110" s="62">
        <v>39765</v>
      </c>
      <c r="C110" s="57" t="s">
        <v>642</v>
      </c>
      <c r="D110" s="59" t="s">
        <v>647</v>
      </c>
      <c r="E110" s="68">
        <v>15.86377519</v>
      </c>
    </row>
    <row r="111" spans="1:5" ht="12.75" customHeight="1">
      <c r="A111" s="60"/>
      <c r="B111" s="61">
        <v>39762</v>
      </c>
      <c r="C111" s="60" t="s">
        <v>642</v>
      </c>
      <c r="D111" s="65" t="s">
        <v>666</v>
      </c>
      <c r="E111" s="67">
        <v>100</v>
      </c>
    </row>
    <row r="112" spans="1:5" ht="12.75" customHeight="1">
      <c r="A112" s="57"/>
      <c r="B112" s="62">
        <v>39762</v>
      </c>
      <c r="C112" s="57" t="s">
        <v>642</v>
      </c>
      <c r="D112" s="59" t="s">
        <v>666</v>
      </c>
      <c r="E112" s="68">
        <v>150</v>
      </c>
    </row>
    <row r="113" spans="1:5" ht="12.75" customHeight="1">
      <c r="A113" s="60"/>
      <c r="B113" s="61">
        <v>39762</v>
      </c>
      <c r="C113" s="60" t="s">
        <v>642</v>
      </c>
      <c r="D113" s="65" t="s">
        <v>666</v>
      </c>
      <c r="E113" s="67">
        <v>250</v>
      </c>
    </row>
    <row r="114" spans="1:5" ht="12.75" customHeight="1">
      <c r="A114" s="57"/>
      <c r="B114" s="62">
        <v>39749</v>
      </c>
      <c r="C114" s="57" t="s">
        <v>642</v>
      </c>
      <c r="D114" s="59" t="s">
        <v>643</v>
      </c>
      <c r="E114" s="68">
        <v>27</v>
      </c>
    </row>
    <row r="115" spans="1:5" ht="12.75" customHeight="1">
      <c r="A115" s="60"/>
      <c r="B115" s="61">
        <v>39724</v>
      </c>
      <c r="C115" s="60" t="s">
        <v>642</v>
      </c>
      <c r="D115" s="65" t="s">
        <v>647</v>
      </c>
      <c r="E115" s="67">
        <v>30.22804731</v>
      </c>
    </row>
    <row r="116" spans="1:5" ht="12.75" customHeight="1">
      <c r="A116" s="57"/>
      <c r="B116" s="62">
        <v>39714</v>
      </c>
      <c r="C116" s="57" t="s">
        <v>642</v>
      </c>
      <c r="D116" s="59" t="s">
        <v>643</v>
      </c>
      <c r="E116" s="68">
        <v>21.2</v>
      </c>
    </row>
    <row r="117" spans="1:5" ht="12.75" customHeight="1">
      <c r="A117" s="60"/>
      <c r="B117" s="61">
        <v>39696</v>
      </c>
      <c r="C117" s="60" t="s">
        <v>642</v>
      </c>
      <c r="D117" s="65" t="s">
        <v>666</v>
      </c>
      <c r="E117" s="67">
        <v>50</v>
      </c>
    </row>
    <row r="118" spans="1:5" ht="12.75" customHeight="1">
      <c r="A118" s="57"/>
      <c r="B118" s="62">
        <v>39688</v>
      </c>
      <c r="C118" s="57" t="s">
        <v>642</v>
      </c>
      <c r="D118" s="59" t="s">
        <v>666</v>
      </c>
      <c r="E118" s="68">
        <v>29.39774763</v>
      </c>
    </row>
    <row r="119" spans="1:5" ht="12.75" customHeight="1">
      <c r="A119" s="60"/>
      <c r="B119" s="61">
        <v>39685</v>
      </c>
      <c r="C119" s="60" t="s">
        <v>642</v>
      </c>
      <c r="D119" s="65" t="s">
        <v>643</v>
      </c>
      <c r="E119" s="67">
        <v>36.75</v>
      </c>
    </row>
    <row r="120" spans="1:5" ht="12.75" customHeight="1">
      <c r="A120" s="57"/>
      <c r="B120" s="62">
        <v>39682</v>
      </c>
      <c r="C120" s="57" t="s">
        <v>642</v>
      </c>
      <c r="D120" s="59" t="s">
        <v>666</v>
      </c>
      <c r="E120" s="68">
        <v>100</v>
      </c>
    </row>
    <row r="121" spans="1:5" ht="12.75" customHeight="1">
      <c r="A121" s="60"/>
      <c r="B121" s="61">
        <v>39682</v>
      </c>
      <c r="C121" s="60" t="s">
        <v>642</v>
      </c>
      <c r="D121" s="65" t="s">
        <v>666</v>
      </c>
      <c r="E121" s="67">
        <v>100</v>
      </c>
    </row>
    <row r="122" spans="1:5" ht="12.75" customHeight="1">
      <c r="A122" s="57"/>
      <c r="B122" s="62">
        <v>39681</v>
      </c>
      <c r="C122" s="57" t="s">
        <v>642</v>
      </c>
      <c r="D122" s="59" t="s">
        <v>666</v>
      </c>
      <c r="E122" s="68">
        <v>9.29136452</v>
      </c>
    </row>
    <row r="123" spans="1:5" ht="12.75" customHeight="1">
      <c r="A123" s="60"/>
      <c r="B123" s="61">
        <v>39678</v>
      </c>
      <c r="C123" s="60" t="s">
        <v>642</v>
      </c>
      <c r="D123" s="65" t="s">
        <v>647</v>
      </c>
      <c r="E123" s="67">
        <v>200</v>
      </c>
    </row>
    <row r="124" spans="1:5" ht="12.75" customHeight="1">
      <c r="A124" s="57"/>
      <c r="B124" s="62">
        <v>39673</v>
      </c>
      <c r="C124" s="57" t="s">
        <v>642</v>
      </c>
      <c r="D124" s="59" t="s">
        <v>668</v>
      </c>
      <c r="E124" s="68">
        <v>80</v>
      </c>
    </row>
    <row r="125" spans="1:5" ht="12.75" customHeight="1">
      <c r="A125" s="60"/>
      <c r="B125" s="61">
        <v>39654</v>
      </c>
      <c r="C125" s="60" t="s">
        <v>642</v>
      </c>
      <c r="D125" s="65" t="s">
        <v>654</v>
      </c>
      <c r="E125" s="67">
        <v>42</v>
      </c>
    </row>
    <row r="126" spans="1:5" ht="12.75" customHeight="1">
      <c r="A126" s="57"/>
      <c r="B126" s="62">
        <v>39653</v>
      </c>
      <c r="C126" s="57" t="s">
        <v>642</v>
      </c>
      <c r="D126" s="59" t="s">
        <v>666</v>
      </c>
      <c r="E126" s="68">
        <v>20.07617068</v>
      </c>
    </row>
    <row r="127" spans="1:5" ht="12.75" customHeight="1">
      <c r="A127" s="60"/>
      <c r="B127" s="61">
        <v>39653</v>
      </c>
      <c r="C127" s="60" t="s">
        <v>642</v>
      </c>
      <c r="D127" s="65" t="s">
        <v>666</v>
      </c>
      <c r="E127" s="67">
        <v>30.0857028</v>
      </c>
    </row>
    <row r="128" spans="1:5" ht="12.75" customHeight="1">
      <c r="A128" s="57"/>
      <c r="B128" s="62">
        <v>39653</v>
      </c>
      <c r="C128" s="57" t="s">
        <v>642</v>
      </c>
      <c r="D128" s="59" t="s">
        <v>647</v>
      </c>
      <c r="E128" s="68">
        <v>200</v>
      </c>
    </row>
    <row r="129" spans="1:5" ht="12.75" customHeight="1">
      <c r="A129" s="60"/>
      <c r="B129" s="61">
        <v>39653</v>
      </c>
      <c r="C129" s="60" t="s">
        <v>642</v>
      </c>
      <c r="D129" s="65" t="s">
        <v>647</v>
      </c>
      <c r="E129" s="67">
        <v>20.89031699</v>
      </c>
    </row>
    <row r="130" spans="1:5" ht="12.75" customHeight="1">
      <c r="A130" s="57"/>
      <c r="B130" s="62">
        <v>39652</v>
      </c>
      <c r="C130" s="57" t="s">
        <v>642</v>
      </c>
      <c r="D130" s="59" t="s">
        <v>666</v>
      </c>
      <c r="E130" s="68">
        <v>30.46913708</v>
      </c>
    </row>
    <row r="131" spans="1:5" ht="12.75" customHeight="1">
      <c r="A131" s="60"/>
      <c r="B131" s="61">
        <v>39652</v>
      </c>
      <c r="C131" s="60" t="s">
        <v>642</v>
      </c>
      <c r="D131" s="65" t="s">
        <v>666</v>
      </c>
      <c r="E131" s="67">
        <v>54.53119304</v>
      </c>
    </row>
    <row r="132" spans="1:5" ht="12.75" customHeight="1">
      <c r="A132" s="57"/>
      <c r="B132" s="62">
        <v>39647</v>
      </c>
      <c r="C132" s="57" t="s">
        <v>642</v>
      </c>
      <c r="D132" s="59" t="s">
        <v>643</v>
      </c>
      <c r="E132" s="68">
        <v>10.2161402</v>
      </c>
    </row>
    <row r="133" spans="1:5" ht="12.75" customHeight="1">
      <c r="A133" s="60"/>
      <c r="B133" s="61">
        <v>39647</v>
      </c>
      <c r="C133" s="60" t="s">
        <v>642</v>
      </c>
      <c r="D133" s="65" t="s">
        <v>643</v>
      </c>
      <c r="E133" s="67">
        <v>4.61442684</v>
      </c>
    </row>
    <row r="134" spans="1:5" ht="12.75" customHeight="1">
      <c r="A134" s="57"/>
      <c r="B134" s="62">
        <v>39647</v>
      </c>
      <c r="C134" s="57" t="s">
        <v>642</v>
      </c>
      <c r="D134" s="59" t="s">
        <v>643</v>
      </c>
      <c r="E134" s="68">
        <v>5</v>
      </c>
    </row>
    <row r="135" spans="1:5" ht="12.75" customHeight="1">
      <c r="A135" s="60"/>
      <c r="B135" s="61">
        <v>39646</v>
      </c>
      <c r="C135" s="60" t="s">
        <v>642</v>
      </c>
      <c r="D135" s="65" t="s">
        <v>662</v>
      </c>
      <c r="E135" s="67">
        <v>4.30190039</v>
      </c>
    </row>
    <row r="136" spans="1:5" ht="12.75" customHeight="1">
      <c r="A136" s="57"/>
      <c r="B136" s="62">
        <v>39646</v>
      </c>
      <c r="C136" s="57" t="s">
        <v>642</v>
      </c>
      <c r="D136" s="59" t="s">
        <v>662</v>
      </c>
      <c r="E136" s="68">
        <v>26.42596025</v>
      </c>
    </row>
    <row r="137" spans="1:5" ht="12.75" customHeight="1">
      <c r="A137" s="60"/>
      <c r="B137" s="61">
        <v>39633</v>
      </c>
      <c r="C137" s="60" t="s">
        <v>642</v>
      </c>
      <c r="D137" s="65" t="s">
        <v>654</v>
      </c>
      <c r="E137" s="67">
        <v>81</v>
      </c>
    </row>
    <row r="138" spans="1:5" ht="12.75" customHeight="1">
      <c r="A138" s="57"/>
      <c r="B138" s="62">
        <v>39631</v>
      </c>
      <c r="C138" s="57" t="s">
        <v>642</v>
      </c>
      <c r="D138" s="59" t="s">
        <v>643</v>
      </c>
      <c r="E138" s="68">
        <v>288</v>
      </c>
    </row>
    <row r="139" spans="1:5" ht="12.75" customHeight="1">
      <c r="A139" s="60"/>
      <c r="B139" s="61">
        <v>39618</v>
      </c>
      <c r="C139" s="60" t="s">
        <v>642</v>
      </c>
      <c r="D139" s="65" t="s">
        <v>654</v>
      </c>
      <c r="E139" s="67">
        <v>46</v>
      </c>
    </row>
    <row r="140" spans="1:5" ht="12.75" customHeight="1">
      <c r="A140" s="57"/>
      <c r="B140" s="62">
        <v>39617</v>
      </c>
      <c r="C140" s="57" t="s">
        <v>642</v>
      </c>
      <c r="D140" s="59" t="s">
        <v>666</v>
      </c>
      <c r="E140" s="68">
        <v>179.87019276</v>
      </c>
    </row>
    <row r="141" spans="1:5" ht="12.75" customHeight="1">
      <c r="A141" s="60"/>
      <c r="B141" s="61">
        <v>39594</v>
      </c>
      <c r="C141" s="60" t="s">
        <v>642</v>
      </c>
      <c r="D141" s="65" t="s">
        <v>643</v>
      </c>
      <c r="E141" s="67">
        <v>10.24572033</v>
      </c>
    </row>
    <row r="142" spans="1:5" ht="12.75" customHeight="1">
      <c r="A142" s="57"/>
      <c r="B142" s="62">
        <v>39591</v>
      </c>
      <c r="C142" s="57" t="s">
        <v>642</v>
      </c>
      <c r="D142" s="59" t="s">
        <v>666</v>
      </c>
      <c r="E142" s="68">
        <v>222.89791458</v>
      </c>
    </row>
    <row r="143" spans="1:5" ht="12.75" customHeight="1">
      <c r="A143" s="60"/>
      <c r="B143" s="61">
        <v>39591</v>
      </c>
      <c r="C143" s="60" t="s">
        <v>642</v>
      </c>
      <c r="D143" s="65" t="s">
        <v>666</v>
      </c>
      <c r="E143" s="67">
        <v>27.52901873</v>
      </c>
    </row>
    <row r="144" spans="1:5" ht="12.75" customHeight="1">
      <c r="A144" s="57"/>
      <c r="B144" s="62">
        <v>39582</v>
      </c>
      <c r="C144" s="57" t="s">
        <v>642</v>
      </c>
      <c r="D144" s="59" t="s">
        <v>663</v>
      </c>
      <c r="E144" s="68">
        <v>1.18460236</v>
      </c>
    </row>
    <row r="145" spans="1:5" ht="12.75" customHeight="1">
      <c r="A145" s="60"/>
      <c r="B145" s="61">
        <v>39582</v>
      </c>
      <c r="C145" s="60" t="s">
        <v>642</v>
      </c>
      <c r="D145" s="65" t="s">
        <v>663</v>
      </c>
      <c r="E145" s="67">
        <v>10.66142124</v>
      </c>
    </row>
    <row r="146" spans="1:5" ht="12.75" customHeight="1">
      <c r="A146" s="57"/>
      <c r="B146" s="62">
        <v>39582</v>
      </c>
      <c r="C146" s="57" t="s">
        <v>642</v>
      </c>
      <c r="D146" s="59" t="s">
        <v>663</v>
      </c>
      <c r="E146" s="68">
        <v>1.18460236</v>
      </c>
    </row>
    <row r="147" spans="1:5" ht="12.75" customHeight="1">
      <c r="A147" s="60"/>
      <c r="B147" s="61">
        <v>39580</v>
      </c>
      <c r="C147" s="60" t="s">
        <v>642</v>
      </c>
      <c r="D147" s="65" t="s">
        <v>666</v>
      </c>
      <c r="E147" s="67">
        <v>18.11025328</v>
      </c>
    </row>
    <row r="148" spans="1:5" ht="12.75" customHeight="1">
      <c r="A148" s="57"/>
      <c r="B148" s="62">
        <v>39563</v>
      </c>
      <c r="C148" s="57" t="s">
        <v>642</v>
      </c>
      <c r="D148" s="59" t="s">
        <v>643</v>
      </c>
      <c r="E148" s="68">
        <v>27</v>
      </c>
    </row>
    <row r="149" spans="1:5" ht="12.75" customHeight="1">
      <c r="A149" s="60"/>
      <c r="B149" s="61">
        <v>39553</v>
      </c>
      <c r="C149" s="60" t="s">
        <v>642</v>
      </c>
      <c r="D149" s="65" t="s">
        <v>666</v>
      </c>
      <c r="E149" s="67">
        <v>13.27348549</v>
      </c>
    </row>
    <row r="150" spans="1:5" ht="12.75" customHeight="1">
      <c r="A150" s="57"/>
      <c r="B150" s="62">
        <v>39553</v>
      </c>
      <c r="C150" s="57" t="s">
        <v>642</v>
      </c>
      <c r="D150" s="59" t="s">
        <v>666</v>
      </c>
      <c r="E150" s="68">
        <v>46.1796521</v>
      </c>
    </row>
    <row r="151" spans="1:5" ht="12.75" customHeight="1">
      <c r="A151" s="60"/>
      <c r="B151" s="61">
        <v>39548</v>
      </c>
      <c r="C151" s="60" t="s">
        <v>642</v>
      </c>
      <c r="D151" s="65" t="s">
        <v>666</v>
      </c>
      <c r="E151" s="67">
        <v>7.8802124</v>
      </c>
    </row>
    <row r="152" spans="1:5" ht="12.75" customHeight="1">
      <c r="A152" s="57"/>
      <c r="B152" s="62">
        <v>39527</v>
      </c>
      <c r="C152" s="57" t="s">
        <v>642</v>
      </c>
      <c r="D152" s="59" t="s">
        <v>664</v>
      </c>
      <c r="E152" s="68">
        <v>13.00297201</v>
      </c>
    </row>
    <row r="153" spans="1:5" ht="12.75" customHeight="1">
      <c r="A153" s="60"/>
      <c r="B153" s="61">
        <v>39527</v>
      </c>
      <c r="C153" s="60" t="s">
        <v>642</v>
      </c>
      <c r="D153" s="65" t="s">
        <v>664</v>
      </c>
      <c r="E153" s="67">
        <v>247.05646814</v>
      </c>
    </row>
    <row r="154" spans="1:5" ht="12.75" customHeight="1">
      <c r="A154" s="57"/>
      <c r="B154" s="62">
        <v>39514</v>
      </c>
      <c r="C154" s="57" t="s">
        <v>642</v>
      </c>
      <c r="D154" s="59" t="s">
        <v>666</v>
      </c>
      <c r="E154" s="68">
        <v>69.18451874</v>
      </c>
    </row>
    <row r="155" spans="1:5" ht="12.75" customHeight="1">
      <c r="A155" s="60"/>
      <c r="B155" s="61">
        <v>39513</v>
      </c>
      <c r="C155" s="60" t="s">
        <v>642</v>
      </c>
      <c r="D155" s="65" t="s">
        <v>666</v>
      </c>
      <c r="E155" s="67">
        <v>469.86513878</v>
      </c>
    </row>
    <row r="156" spans="1:5" ht="12.75" customHeight="1">
      <c r="A156" s="57"/>
      <c r="B156" s="62">
        <v>39511</v>
      </c>
      <c r="C156" s="57" t="s">
        <v>642</v>
      </c>
      <c r="D156" s="59" t="s">
        <v>663</v>
      </c>
      <c r="E156" s="68">
        <v>25.59891723</v>
      </c>
    </row>
    <row r="157" spans="1:5" ht="12.75" customHeight="1">
      <c r="A157" s="60"/>
      <c r="B157" s="61">
        <v>39499</v>
      </c>
      <c r="C157" s="60" t="s">
        <v>642</v>
      </c>
      <c r="D157" s="65" t="s">
        <v>666</v>
      </c>
      <c r="E157" s="67">
        <v>150.00000015</v>
      </c>
    </row>
    <row r="158" spans="1:5" ht="12.75" customHeight="1">
      <c r="A158" s="57"/>
      <c r="B158" s="62">
        <v>39498</v>
      </c>
      <c r="C158" s="57" t="s">
        <v>642</v>
      </c>
      <c r="D158" s="59" t="s">
        <v>663</v>
      </c>
      <c r="E158" s="68">
        <v>10.26712315</v>
      </c>
    </row>
    <row r="159" spans="1:5" ht="12.75" customHeight="1">
      <c r="A159" s="60"/>
      <c r="B159" s="61">
        <v>39498</v>
      </c>
      <c r="C159" s="60" t="s">
        <v>642</v>
      </c>
      <c r="D159" s="65" t="s">
        <v>663</v>
      </c>
      <c r="E159" s="67">
        <v>18.69353</v>
      </c>
    </row>
    <row r="160" spans="1:5" ht="12.75" customHeight="1">
      <c r="A160" s="57"/>
      <c r="B160" s="62">
        <v>39496</v>
      </c>
      <c r="C160" s="57" t="s">
        <v>642</v>
      </c>
      <c r="D160" s="59" t="s">
        <v>663</v>
      </c>
      <c r="E160" s="68">
        <v>10</v>
      </c>
    </row>
    <row r="161" spans="1:5" ht="12.75" customHeight="1">
      <c r="A161" s="60"/>
      <c r="B161" s="61">
        <v>39491</v>
      </c>
      <c r="C161" s="60" t="s">
        <v>642</v>
      </c>
      <c r="D161" s="65" t="s">
        <v>666</v>
      </c>
      <c r="E161" s="67">
        <v>4.56259844</v>
      </c>
    </row>
    <row r="162" spans="1:5" ht="12.75" customHeight="1">
      <c r="A162" s="57"/>
      <c r="B162" s="62">
        <v>39491</v>
      </c>
      <c r="C162" s="57" t="s">
        <v>642</v>
      </c>
      <c r="D162" s="59" t="s">
        <v>666</v>
      </c>
      <c r="E162" s="68">
        <v>18.2767626</v>
      </c>
    </row>
    <row r="163" spans="1:5" ht="12.75" customHeight="1">
      <c r="A163" s="46"/>
      <c r="B163" s="46"/>
      <c r="C163" s="46"/>
      <c r="D163" s="46" t="s">
        <v>135</v>
      </c>
      <c r="E163" s="47">
        <f>SUM(E106:E162)</f>
        <v>3979.0781765200004</v>
      </c>
    </row>
    <row r="164" spans="1:5" s="108" customFormat="1" ht="12.75" customHeight="1">
      <c r="A164" s="129"/>
      <c r="B164" s="129"/>
      <c r="C164" s="129"/>
      <c r="D164" s="129"/>
      <c r="E164" s="129"/>
    </row>
    <row r="165" s="92" customFormat="1" ht="12.75" customHeight="1"/>
    <row r="166" spans="1:6" s="146" customFormat="1" ht="19.5" customHeight="1">
      <c r="A166" s="220" t="s">
        <v>136</v>
      </c>
      <c r="B166" s="221"/>
      <c r="C166" s="221"/>
      <c r="D166" s="221"/>
      <c r="E166" s="221"/>
      <c r="F166" s="173"/>
    </row>
    <row r="167" spans="1:6" s="92" customFormat="1" ht="12.75" customHeight="1">
      <c r="A167" s="50" t="s">
        <v>278</v>
      </c>
      <c r="B167" s="50" t="s">
        <v>3206</v>
      </c>
      <c r="C167" s="44" t="s">
        <v>4</v>
      </c>
      <c r="D167" s="50" t="s">
        <v>5</v>
      </c>
      <c r="E167" s="45" t="s">
        <v>3207</v>
      </c>
      <c r="F167" s="172"/>
    </row>
    <row r="168" spans="1:5" ht="12.75" customHeight="1">
      <c r="A168" s="63"/>
      <c r="B168" s="86">
        <v>39444</v>
      </c>
      <c r="C168" s="63" t="s">
        <v>642</v>
      </c>
      <c r="D168" s="64" t="s">
        <v>668</v>
      </c>
      <c r="E168" s="66">
        <v>48.39776807</v>
      </c>
    </row>
    <row r="169" spans="1:5" ht="12.75" customHeight="1">
      <c r="A169" s="60"/>
      <c r="B169" s="61">
        <v>39442</v>
      </c>
      <c r="C169" s="60" t="s">
        <v>642</v>
      </c>
      <c r="D169" s="65" t="s">
        <v>663</v>
      </c>
      <c r="E169" s="67">
        <v>4.23600201</v>
      </c>
    </row>
    <row r="170" spans="1:5" ht="12.75" customHeight="1">
      <c r="A170" s="57"/>
      <c r="B170" s="62">
        <v>39437</v>
      </c>
      <c r="C170" s="57" t="s">
        <v>642</v>
      </c>
      <c r="D170" s="59" t="s">
        <v>643</v>
      </c>
      <c r="E170" s="68">
        <v>23.2087336</v>
      </c>
    </row>
    <row r="171" spans="1:5" ht="12.75" customHeight="1">
      <c r="A171" s="60"/>
      <c r="B171" s="61">
        <v>39437</v>
      </c>
      <c r="C171" s="60" t="s">
        <v>642</v>
      </c>
      <c r="D171" s="65" t="s">
        <v>643</v>
      </c>
      <c r="E171" s="67">
        <v>18.1905195999999</v>
      </c>
    </row>
    <row r="172" spans="1:5" ht="12.75" customHeight="1">
      <c r="A172" s="57"/>
      <c r="B172" s="62">
        <v>39437</v>
      </c>
      <c r="C172" s="57" t="s">
        <v>642</v>
      </c>
      <c r="D172" s="59" t="s">
        <v>643</v>
      </c>
      <c r="E172" s="68">
        <v>17.810281</v>
      </c>
    </row>
    <row r="173" spans="1:5" ht="12.75" customHeight="1">
      <c r="A173" s="60"/>
      <c r="B173" s="61">
        <v>39437</v>
      </c>
      <c r="C173" s="60" t="s">
        <v>642</v>
      </c>
      <c r="D173" s="65" t="s">
        <v>643</v>
      </c>
      <c r="E173" s="67">
        <v>17.4547426</v>
      </c>
    </row>
    <row r="174" spans="1:5" ht="12.75" customHeight="1">
      <c r="A174" s="57"/>
      <c r="B174" s="62">
        <v>39437</v>
      </c>
      <c r="C174" s="57" t="s">
        <v>642</v>
      </c>
      <c r="D174" s="59" t="s">
        <v>643</v>
      </c>
      <c r="E174" s="68">
        <v>12.751941</v>
      </c>
    </row>
    <row r="175" spans="1:5" ht="12.75" customHeight="1">
      <c r="A175" s="60"/>
      <c r="B175" s="61">
        <v>39435</v>
      </c>
      <c r="C175" s="60" t="s">
        <v>642</v>
      </c>
      <c r="D175" s="65" t="s">
        <v>1418</v>
      </c>
      <c r="E175" s="67">
        <v>41.74357229</v>
      </c>
    </row>
    <row r="176" spans="1:5" ht="12.75" customHeight="1">
      <c r="A176" s="57"/>
      <c r="B176" s="62">
        <v>39428</v>
      </c>
      <c r="C176" s="57" t="s">
        <v>642</v>
      </c>
      <c r="D176" s="59" t="s">
        <v>663</v>
      </c>
      <c r="E176" s="68">
        <v>5.595332</v>
      </c>
    </row>
    <row r="177" spans="1:5" ht="12.75" customHeight="1">
      <c r="A177" s="60"/>
      <c r="B177" s="61">
        <v>39427</v>
      </c>
      <c r="C177" s="60" t="s">
        <v>642</v>
      </c>
      <c r="D177" s="65" t="s">
        <v>1418</v>
      </c>
      <c r="E177" s="67">
        <v>13.74520714</v>
      </c>
    </row>
    <row r="178" spans="1:5" ht="12.75" customHeight="1">
      <c r="A178" s="57"/>
      <c r="B178" s="62">
        <v>39427</v>
      </c>
      <c r="C178" s="57" t="s">
        <v>642</v>
      </c>
      <c r="D178" s="59" t="s">
        <v>1418</v>
      </c>
      <c r="E178" s="68">
        <v>93.66654885</v>
      </c>
    </row>
    <row r="179" spans="1:5" ht="12.75" customHeight="1">
      <c r="A179" s="60"/>
      <c r="B179" s="61">
        <v>39374</v>
      </c>
      <c r="C179" s="60" t="s">
        <v>642</v>
      </c>
      <c r="D179" s="65" t="s">
        <v>663</v>
      </c>
      <c r="E179" s="67">
        <v>10.90643858</v>
      </c>
    </row>
    <row r="180" spans="1:5" ht="12.75" customHeight="1">
      <c r="A180" s="57"/>
      <c r="B180" s="62">
        <v>39366</v>
      </c>
      <c r="C180" s="57" t="s">
        <v>642</v>
      </c>
      <c r="D180" s="59" t="s">
        <v>1418</v>
      </c>
      <c r="E180" s="68">
        <v>157.96643234</v>
      </c>
    </row>
    <row r="181" spans="1:5" ht="12.75" customHeight="1">
      <c r="A181" s="60"/>
      <c r="B181" s="61">
        <v>39350</v>
      </c>
      <c r="C181" s="60" t="s">
        <v>642</v>
      </c>
      <c r="D181" s="65" t="s">
        <v>654</v>
      </c>
      <c r="E181" s="67">
        <v>19.2617661</v>
      </c>
    </row>
    <row r="182" spans="1:5" ht="12.75" customHeight="1">
      <c r="A182" s="57"/>
      <c r="B182" s="62">
        <v>39339</v>
      </c>
      <c r="C182" s="57" t="s">
        <v>642</v>
      </c>
      <c r="D182" s="59" t="s">
        <v>1416</v>
      </c>
      <c r="E182" s="68">
        <v>9</v>
      </c>
    </row>
    <row r="183" spans="1:5" ht="12.75" customHeight="1">
      <c r="A183" s="60"/>
      <c r="B183" s="61">
        <v>39339</v>
      </c>
      <c r="C183" s="60" t="s">
        <v>642</v>
      </c>
      <c r="D183" s="65" t="s">
        <v>1415</v>
      </c>
      <c r="E183" s="67">
        <v>5.5</v>
      </c>
    </row>
    <row r="184" spans="1:5" ht="12.75" customHeight="1">
      <c r="A184" s="57"/>
      <c r="B184" s="62">
        <v>39336</v>
      </c>
      <c r="C184" s="57" t="s">
        <v>642</v>
      </c>
      <c r="D184" s="59" t="s">
        <v>1418</v>
      </c>
      <c r="E184" s="68">
        <v>23</v>
      </c>
    </row>
    <row r="185" spans="1:5" ht="12.75" customHeight="1">
      <c r="A185" s="60"/>
      <c r="B185" s="61">
        <v>39300</v>
      </c>
      <c r="C185" s="60" t="s">
        <v>642</v>
      </c>
      <c r="D185" s="65" t="s">
        <v>1418</v>
      </c>
      <c r="E185" s="67">
        <v>74.12461039</v>
      </c>
    </row>
    <row r="186" spans="1:5" ht="12.75" customHeight="1">
      <c r="A186" s="57"/>
      <c r="B186" s="62">
        <v>39286</v>
      </c>
      <c r="C186" s="57" t="s">
        <v>642</v>
      </c>
      <c r="D186" s="59" t="s">
        <v>1415</v>
      </c>
      <c r="E186" s="68">
        <v>17.28982953</v>
      </c>
    </row>
    <row r="187" spans="1:5" ht="12.75" customHeight="1">
      <c r="A187" s="60"/>
      <c r="B187" s="61">
        <v>39176</v>
      </c>
      <c r="C187" s="60" t="s">
        <v>642</v>
      </c>
      <c r="D187" s="65" t="s">
        <v>1418</v>
      </c>
      <c r="E187" s="67">
        <v>37.92117623</v>
      </c>
    </row>
    <row r="188" spans="1:5" ht="12.75" customHeight="1">
      <c r="A188" s="46"/>
      <c r="B188" s="46"/>
      <c r="C188" s="46"/>
      <c r="D188" s="46" t="s">
        <v>276</v>
      </c>
      <c r="E188" s="47">
        <f>SUM(E168:E187)</f>
        <v>651.77090133</v>
      </c>
    </row>
  </sheetData>
  <sheetProtection/>
  <mergeCells count="12">
    <mergeCell ref="A104:E104"/>
    <mergeCell ref="A166:E166"/>
    <mergeCell ref="A31:E31"/>
    <mergeCell ref="A37:E37"/>
    <mergeCell ref="A48:E48"/>
    <mergeCell ref="A63:E63"/>
    <mergeCell ref="A5:E5"/>
    <mergeCell ref="A12:E12"/>
    <mergeCell ref="A1:E1"/>
    <mergeCell ref="A18:E18"/>
    <mergeCell ref="A25:E25"/>
    <mergeCell ref="A6:E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9" r:id="rId1"/>
  <rowBreaks count="3" manualBreakCount="3">
    <brk id="69" max="4" man="1"/>
    <brk id="125" max="255" man="1"/>
    <brk id="189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789"/>
  <sheetViews>
    <sheetView showGridLines="0" showRowColHeaders="0" zoomScale="85" zoomScaleNormal="85" zoomScaleSheetLayoutView="90" zoomScalePageLayoutView="0" workbookViewId="0" topLeftCell="A1">
      <selection activeCell="A5" sqref="A5:E5"/>
    </sheetView>
  </sheetViews>
  <sheetFormatPr defaultColWidth="9.140625" defaultRowHeight="12.75"/>
  <cols>
    <col min="1" max="2" width="25.7109375" style="0" customWidth="1"/>
    <col min="3" max="3" width="20.7109375" style="0" customWidth="1"/>
    <col min="4" max="4" width="70.7109375" style="0" customWidth="1"/>
    <col min="5" max="5" width="30.7109375" style="0" customWidth="1"/>
    <col min="6" max="6" width="51.28125" style="0" bestFit="1" customWidth="1"/>
    <col min="11" max="11" width="17.140625" style="0" customWidth="1"/>
  </cols>
  <sheetData>
    <row r="1" spans="1:6" s="6" customFormat="1" ht="19.5" customHeight="1">
      <c r="A1" s="222" t="s">
        <v>3212</v>
      </c>
      <c r="B1" s="223"/>
      <c r="C1" s="223"/>
      <c r="D1" s="223"/>
      <c r="E1" s="223"/>
      <c r="F1" s="5"/>
    </row>
    <row r="2" spans="1:6" s="184" customFormat="1" ht="30" customHeight="1">
      <c r="A2" s="31" t="s">
        <v>402</v>
      </c>
      <c r="B2" s="181"/>
      <c r="C2" s="182"/>
      <c r="D2" s="182"/>
      <c r="E2" s="182"/>
      <c r="F2" s="183"/>
    </row>
    <row r="3" spans="1:6" s="6" customFormat="1" ht="12.75" customHeight="1">
      <c r="A3" s="71"/>
      <c r="B3" s="74"/>
      <c r="C3" s="75"/>
      <c r="D3" s="75"/>
      <c r="E3" s="75"/>
      <c r="F3" s="5"/>
    </row>
    <row r="4" spans="2:5" s="13" customFormat="1" ht="12.75" customHeight="1">
      <c r="B4" s="73"/>
      <c r="C4" s="73"/>
      <c r="D4" s="73"/>
      <c r="E4" s="73"/>
    </row>
    <row r="5" spans="1:5" s="14" customFormat="1" ht="19.5" customHeight="1">
      <c r="A5" s="217" t="s">
        <v>641</v>
      </c>
      <c r="B5" s="217"/>
      <c r="C5" s="217"/>
      <c r="D5" s="217"/>
      <c r="E5" s="217"/>
    </row>
    <row r="6" spans="1:5" s="75" customFormat="1" ht="19.5" customHeight="1">
      <c r="A6" s="220" t="s">
        <v>3214</v>
      </c>
      <c r="B6" s="221"/>
      <c r="C6" s="221"/>
      <c r="D6" s="221"/>
      <c r="E6" s="221"/>
    </row>
    <row r="7" spans="1:5" s="98" customFormat="1" ht="12.75" customHeight="1">
      <c r="A7" s="50" t="s">
        <v>403</v>
      </c>
      <c r="B7" s="50" t="s">
        <v>404</v>
      </c>
      <c r="C7" s="44" t="s">
        <v>4</v>
      </c>
      <c r="D7" s="50" t="s">
        <v>5</v>
      </c>
      <c r="E7" s="45" t="s">
        <v>3209</v>
      </c>
    </row>
    <row r="8" spans="1:5" s="7" customFormat="1" ht="12.75" customHeight="1">
      <c r="A8" s="57"/>
      <c r="B8" s="62">
        <v>42480</v>
      </c>
      <c r="C8" s="57" t="s">
        <v>642</v>
      </c>
      <c r="D8" s="59" t="s">
        <v>1443</v>
      </c>
      <c r="E8" s="68">
        <v>294.5</v>
      </c>
    </row>
    <row r="9" spans="1:5" s="7" customFormat="1" ht="12.75" customHeight="1">
      <c r="A9" s="60"/>
      <c r="B9" s="61">
        <v>42472</v>
      </c>
      <c r="C9" s="60" t="s">
        <v>642</v>
      </c>
      <c r="D9" s="65" t="s">
        <v>2358</v>
      </c>
      <c r="E9" s="67">
        <v>7.89</v>
      </c>
    </row>
    <row r="10" spans="1:5" s="7" customFormat="1" ht="12.75" customHeight="1">
      <c r="A10" s="57"/>
      <c r="B10" s="62">
        <v>42472</v>
      </c>
      <c r="C10" s="57" t="s">
        <v>642</v>
      </c>
      <c r="D10" s="59" t="s">
        <v>2358</v>
      </c>
      <c r="E10" s="68">
        <v>18.41</v>
      </c>
    </row>
    <row r="11" spans="1:5" s="7" customFormat="1" ht="12.75" customHeight="1">
      <c r="A11" s="60"/>
      <c r="B11" s="61">
        <v>42453</v>
      </c>
      <c r="C11" s="60" t="s">
        <v>642</v>
      </c>
      <c r="D11" s="65" t="s">
        <v>1660</v>
      </c>
      <c r="E11" s="67">
        <v>105</v>
      </c>
    </row>
    <row r="12" spans="1:5" s="7" customFormat="1" ht="12.75" customHeight="1">
      <c r="A12" s="57"/>
      <c r="B12" s="62">
        <v>42447</v>
      </c>
      <c r="C12" s="57" t="s">
        <v>642</v>
      </c>
      <c r="D12" s="59" t="s">
        <v>1848</v>
      </c>
      <c r="E12" s="68">
        <v>68.5</v>
      </c>
    </row>
    <row r="13" spans="1:5" s="7" customFormat="1" ht="12.75" customHeight="1">
      <c r="A13" s="60"/>
      <c r="B13" s="61">
        <v>42446</v>
      </c>
      <c r="C13" s="60" t="s">
        <v>642</v>
      </c>
      <c r="D13" s="65" t="s">
        <v>1443</v>
      </c>
      <c r="E13" s="67">
        <v>71.978</v>
      </c>
    </row>
    <row r="14" spans="1:5" s="7" customFormat="1" ht="12.75" customHeight="1">
      <c r="A14" s="57"/>
      <c r="B14" s="62">
        <v>42446</v>
      </c>
      <c r="C14" s="57" t="s">
        <v>642</v>
      </c>
      <c r="D14" s="59" t="s">
        <v>1492</v>
      </c>
      <c r="E14" s="68">
        <v>56.78461312</v>
      </c>
    </row>
    <row r="15" spans="1:5" s="7" customFormat="1" ht="12.75" customHeight="1">
      <c r="A15" s="60"/>
      <c r="B15" s="61">
        <v>42443</v>
      </c>
      <c r="C15" s="60" t="s">
        <v>642</v>
      </c>
      <c r="D15" s="65" t="s">
        <v>1660</v>
      </c>
      <c r="E15" s="67">
        <v>75</v>
      </c>
    </row>
    <row r="16" spans="1:5" s="7" customFormat="1" ht="12.75" customHeight="1">
      <c r="A16" s="57"/>
      <c r="B16" s="62">
        <v>42439</v>
      </c>
      <c r="C16" s="57" t="s">
        <v>642</v>
      </c>
      <c r="D16" s="59" t="s">
        <v>2512</v>
      </c>
      <c r="E16" s="68">
        <v>18.5</v>
      </c>
    </row>
    <row r="17" spans="1:5" s="7" customFormat="1" ht="12.75" customHeight="1">
      <c r="A17" s="60"/>
      <c r="B17" s="61">
        <v>42425</v>
      </c>
      <c r="C17" s="60" t="s">
        <v>642</v>
      </c>
      <c r="D17" s="65" t="s">
        <v>1382</v>
      </c>
      <c r="E17" s="67">
        <v>0.8200299999999999</v>
      </c>
    </row>
    <row r="18" spans="1:5" s="7" customFormat="1" ht="12.75" customHeight="1">
      <c r="A18" s="57"/>
      <c r="B18" s="62">
        <v>42425</v>
      </c>
      <c r="C18" s="57" t="s">
        <v>642</v>
      </c>
      <c r="D18" s="59" t="s">
        <v>1382</v>
      </c>
      <c r="E18" s="68">
        <v>4.73927328</v>
      </c>
    </row>
    <row r="19" spans="1:5" s="7" customFormat="1" ht="12.75" customHeight="1">
      <c r="A19" s="60"/>
      <c r="B19" s="61">
        <v>42425</v>
      </c>
      <c r="C19" s="60" t="s">
        <v>642</v>
      </c>
      <c r="D19" s="65" t="s">
        <v>1382</v>
      </c>
      <c r="E19" s="67">
        <v>21.775</v>
      </c>
    </row>
    <row r="20" spans="1:5" s="7" customFormat="1" ht="12.75" customHeight="1">
      <c r="A20" s="57"/>
      <c r="B20" s="62">
        <v>42422</v>
      </c>
      <c r="C20" s="57" t="s">
        <v>642</v>
      </c>
      <c r="D20" s="59" t="s">
        <v>644</v>
      </c>
      <c r="E20" s="68">
        <v>70</v>
      </c>
    </row>
    <row r="21" spans="1:5" s="7" customFormat="1" ht="12.75" customHeight="1">
      <c r="A21" s="60"/>
      <c r="B21" s="61">
        <v>42387</v>
      </c>
      <c r="C21" s="60" t="s">
        <v>642</v>
      </c>
      <c r="D21" s="65" t="s">
        <v>1492</v>
      </c>
      <c r="E21" s="67">
        <v>50</v>
      </c>
    </row>
    <row r="22" spans="1:5" s="7" customFormat="1" ht="12.75" customHeight="1">
      <c r="A22" s="57"/>
      <c r="B22" s="62">
        <v>42384</v>
      </c>
      <c r="C22" s="57" t="s">
        <v>642</v>
      </c>
      <c r="D22" s="59" t="s">
        <v>1660</v>
      </c>
      <c r="E22" s="68">
        <v>110.4999995</v>
      </c>
    </row>
    <row r="23" spans="1:5" s="7" customFormat="1" ht="12.75" customHeight="1">
      <c r="A23" s="46"/>
      <c r="B23" s="46"/>
      <c r="C23" s="46"/>
      <c r="D23" s="46" t="s">
        <v>3215</v>
      </c>
      <c r="E23" s="47">
        <f>SUM(E8:E22)</f>
        <v>974.3969159000001</v>
      </c>
    </row>
    <row r="24" spans="1:5" s="108" customFormat="1" ht="12.75" customHeight="1">
      <c r="A24" s="129"/>
      <c r="B24" s="129"/>
      <c r="C24" s="129"/>
      <c r="D24" s="129"/>
      <c r="E24" s="129"/>
    </row>
    <row r="25" spans="1:5" s="108" customFormat="1" ht="12.75" customHeight="1">
      <c r="A25" s="129"/>
      <c r="B25" s="129"/>
      <c r="C25" s="129"/>
      <c r="D25" s="129"/>
      <c r="E25" s="129"/>
    </row>
    <row r="26" spans="1:5" s="7" customFormat="1" ht="19.5" customHeight="1">
      <c r="A26" s="220" t="s">
        <v>2360</v>
      </c>
      <c r="B26" s="221"/>
      <c r="C26" s="221"/>
      <c r="D26" s="221"/>
      <c r="E26" s="221"/>
    </row>
    <row r="27" spans="1:5" s="7" customFormat="1" ht="12.75" customHeight="1">
      <c r="A27" s="50" t="s">
        <v>403</v>
      </c>
      <c r="B27" s="50" t="s">
        <v>404</v>
      </c>
      <c r="C27" s="44" t="s">
        <v>4</v>
      </c>
      <c r="D27" s="50" t="s">
        <v>5</v>
      </c>
      <c r="E27" s="45" t="s">
        <v>3209</v>
      </c>
    </row>
    <row r="28" spans="1:5" s="7" customFormat="1" ht="12.75" customHeight="1">
      <c r="A28" s="63"/>
      <c r="B28" s="86">
        <v>42367</v>
      </c>
      <c r="C28" s="63" t="s">
        <v>642</v>
      </c>
      <c r="D28" s="64" t="s">
        <v>1660</v>
      </c>
      <c r="E28" s="66">
        <v>7.233984</v>
      </c>
    </row>
    <row r="29" spans="1:5" s="7" customFormat="1" ht="12.75" customHeight="1">
      <c r="A29" s="60"/>
      <c r="B29" s="61">
        <v>42362</v>
      </c>
      <c r="C29" s="60" t="s">
        <v>642</v>
      </c>
      <c r="D29" s="65" t="s">
        <v>1660</v>
      </c>
      <c r="E29" s="67">
        <v>105</v>
      </c>
    </row>
    <row r="30" spans="1:5" s="7" customFormat="1" ht="12.75" customHeight="1">
      <c r="A30" s="57"/>
      <c r="B30" s="62">
        <v>42356</v>
      </c>
      <c r="C30" s="57" t="s">
        <v>642</v>
      </c>
      <c r="D30" s="59" t="s">
        <v>1660</v>
      </c>
      <c r="E30" s="68">
        <v>159.565972320252</v>
      </c>
    </row>
    <row r="31" spans="1:5" s="7" customFormat="1" ht="12.75" customHeight="1">
      <c r="A31" s="60"/>
      <c r="B31" s="61">
        <v>42356</v>
      </c>
      <c r="C31" s="60" t="s">
        <v>642</v>
      </c>
      <c r="D31" s="65" t="s">
        <v>1660</v>
      </c>
      <c r="E31" s="67">
        <v>539.0233964998839</v>
      </c>
    </row>
    <row r="32" spans="1:5" s="7" customFormat="1" ht="12.75" customHeight="1">
      <c r="A32" s="57"/>
      <c r="B32" s="62">
        <v>42356</v>
      </c>
      <c r="C32" s="57" t="s">
        <v>642</v>
      </c>
      <c r="D32" s="59" t="s">
        <v>1660</v>
      </c>
      <c r="E32" s="68">
        <v>261.7149999999993</v>
      </c>
    </row>
    <row r="33" spans="1:5" s="7" customFormat="1" ht="12.75" customHeight="1">
      <c r="A33" s="60"/>
      <c r="B33" s="61">
        <v>42356</v>
      </c>
      <c r="C33" s="60" t="s">
        <v>642</v>
      </c>
      <c r="D33" s="65" t="s">
        <v>1660</v>
      </c>
      <c r="E33" s="67">
        <v>102.255</v>
      </c>
    </row>
    <row r="34" spans="1:5" s="7" customFormat="1" ht="12.75" customHeight="1">
      <c r="A34" s="57"/>
      <c r="B34" s="62">
        <v>42356</v>
      </c>
      <c r="C34" s="57" t="s">
        <v>642</v>
      </c>
      <c r="D34" s="59" t="s">
        <v>1660</v>
      </c>
      <c r="E34" s="68">
        <v>452.33135305000155</v>
      </c>
    </row>
    <row r="35" spans="1:5" s="7" customFormat="1" ht="12.75" customHeight="1">
      <c r="A35" s="60"/>
      <c r="B35" s="61">
        <v>42355</v>
      </c>
      <c r="C35" s="60" t="s">
        <v>642</v>
      </c>
      <c r="D35" s="65" t="s">
        <v>1848</v>
      </c>
      <c r="E35" s="67">
        <v>3.38537241</v>
      </c>
    </row>
    <row r="36" spans="1:5" s="7" customFormat="1" ht="12.75" customHeight="1">
      <c r="A36" s="57"/>
      <c r="B36" s="62">
        <v>42354</v>
      </c>
      <c r="C36" s="57" t="s">
        <v>642</v>
      </c>
      <c r="D36" s="59" t="s">
        <v>667</v>
      </c>
      <c r="E36" s="68">
        <v>35.650165</v>
      </c>
    </row>
    <row r="37" spans="1:5" s="7" customFormat="1" ht="12.75" customHeight="1">
      <c r="A37" s="60"/>
      <c r="B37" s="61">
        <v>42354</v>
      </c>
      <c r="C37" s="60" t="s">
        <v>642</v>
      </c>
      <c r="D37" s="65" t="s">
        <v>2358</v>
      </c>
      <c r="E37" s="67">
        <v>10.5</v>
      </c>
    </row>
    <row r="38" spans="1:5" s="7" customFormat="1" ht="12.75" customHeight="1">
      <c r="A38" s="57"/>
      <c r="B38" s="62">
        <v>42354</v>
      </c>
      <c r="C38" s="57" t="s">
        <v>642</v>
      </c>
      <c r="D38" s="59" t="s">
        <v>2358</v>
      </c>
      <c r="E38" s="68">
        <v>24.5</v>
      </c>
    </row>
    <row r="39" spans="1:5" s="7" customFormat="1" ht="12.75" customHeight="1">
      <c r="A39" s="60"/>
      <c r="B39" s="61">
        <v>42353</v>
      </c>
      <c r="C39" s="60" t="s">
        <v>642</v>
      </c>
      <c r="D39" s="65" t="s">
        <v>1443</v>
      </c>
      <c r="E39" s="67">
        <v>27.51</v>
      </c>
    </row>
    <row r="40" spans="1:5" s="7" customFormat="1" ht="12.75" customHeight="1">
      <c r="A40" s="57"/>
      <c r="B40" s="62">
        <v>42348</v>
      </c>
      <c r="C40" s="57" t="s">
        <v>642</v>
      </c>
      <c r="D40" s="59" t="s">
        <v>2358</v>
      </c>
      <c r="E40" s="68">
        <v>5</v>
      </c>
    </row>
    <row r="41" spans="1:5" s="7" customFormat="1" ht="12.75" customHeight="1">
      <c r="A41" s="60"/>
      <c r="B41" s="61">
        <v>42348</v>
      </c>
      <c r="C41" s="60" t="s">
        <v>642</v>
      </c>
      <c r="D41" s="65" t="s">
        <v>3133</v>
      </c>
      <c r="E41" s="67">
        <v>9.200000099999999</v>
      </c>
    </row>
    <row r="42" spans="1:5" s="7" customFormat="1" ht="12.75" customHeight="1">
      <c r="A42" s="57"/>
      <c r="B42" s="62">
        <v>42345</v>
      </c>
      <c r="C42" s="57" t="s">
        <v>642</v>
      </c>
      <c r="D42" s="59" t="s">
        <v>2234</v>
      </c>
      <c r="E42" s="68">
        <v>60</v>
      </c>
    </row>
    <row r="43" spans="1:5" s="7" customFormat="1" ht="12.75" customHeight="1">
      <c r="A43" s="60"/>
      <c r="B43" s="61">
        <v>42342</v>
      </c>
      <c r="C43" s="60" t="s">
        <v>642</v>
      </c>
      <c r="D43" s="65" t="s">
        <v>665</v>
      </c>
      <c r="E43" s="67">
        <v>21.06</v>
      </c>
    </row>
    <row r="44" spans="1:5" s="7" customFormat="1" ht="12.75" customHeight="1">
      <c r="A44" s="57"/>
      <c r="B44" s="62">
        <v>42341</v>
      </c>
      <c r="C44" s="57" t="s">
        <v>642</v>
      </c>
      <c r="D44" s="59" t="s">
        <v>3133</v>
      </c>
      <c r="E44" s="68">
        <v>1.7</v>
      </c>
    </row>
    <row r="45" spans="1:5" s="7" customFormat="1" ht="12.75" customHeight="1">
      <c r="A45" s="60"/>
      <c r="B45" s="61">
        <v>42339</v>
      </c>
      <c r="C45" s="60" t="s">
        <v>642</v>
      </c>
      <c r="D45" s="65" t="s">
        <v>644</v>
      </c>
      <c r="E45" s="67">
        <v>21.3021072</v>
      </c>
    </row>
    <row r="46" spans="1:5" s="7" customFormat="1" ht="12.75" customHeight="1">
      <c r="A46" s="57"/>
      <c r="B46" s="62">
        <v>42333</v>
      </c>
      <c r="C46" s="57" t="s">
        <v>642</v>
      </c>
      <c r="D46" s="59" t="s">
        <v>3133</v>
      </c>
      <c r="E46" s="68">
        <v>8</v>
      </c>
    </row>
    <row r="47" spans="1:5" s="7" customFormat="1" ht="12.75" customHeight="1">
      <c r="A47" s="60"/>
      <c r="B47" s="61">
        <v>42325</v>
      </c>
      <c r="C47" s="60" t="s">
        <v>642</v>
      </c>
      <c r="D47" s="65" t="s">
        <v>1660</v>
      </c>
      <c r="E47" s="67">
        <v>22.461</v>
      </c>
    </row>
    <row r="48" spans="1:5" s="7" customFormat="1" ht="12.75" customHeight="1">
      <c r="A48" s="57"/>
      <c r="B48" s="62">
        <v>42325</v>
      </c>
      <c r="C48" s="57" t="s">
        <v>642</v>
      </c>
      <c r="D48" s="59" t="s">
        <v>665</v>
      </c>
      <c r="E48" s="68">
        <v>47.8</v>
      </c>
    </row>
    <row r="49" spans="1:5" s="7" customFormat="1" ht="12.75" customHeight="1">
      <c r="A49" s="60"/>
      <c r="B49" s="61">
        <v>42325</v>
      </c>
      <c r="C49" s="60" t="s">
        <v>642</v>
      </c>
      <c r="D49" s="65" t="s">
        <v>1848</v>
      </c>
      <c r="E49" s="67">
        <v>104</v>
      </c>
    </row>
    <row r="50" spans="1:5" s="7" customFormat="1" ht="12.75" customHeight="1">
      <c r="A50" s="57"/>
      <c r="B50" s="62">
        <v>42325</v>
      </c>
      <c r="C50" s="57" t="s">
        <v>642</v>
      </c>
      <c r="D50" s="59" t="s">
        <v>1848</v>
      </c>
      <c r="E50" s="68">
        <v>10</v>
      </c>
    </row>
    <row r="51" spans="1:5" s="7" customFormat="1" ht="12.75" customHeight="1">
      <c r="A51" s="60"/>
      <c r="B51" s="61">
        <v>42325</v>
      </c>
      <c r="C51" s="60" t="s">
        <v>642</v>
      </c>
      <c r="D51" s="65" t="s">
        <v>667</v>
      </c>
      <c r="E51" s="67">
        <v>100</v>
      </c>
    </row>
    <row r="52" spans="1:5" s="7" customFormat="1" ht="12.75" customHeight="1">
      <c r="A52" s="57"/>
      <c r="B52" s="62">
        <v>42323</v>
      </c>
      <c r="C52" s="57" t="s">
        <v>642</v>
      </c>
      <c r="D52" s="59" t="s">
        <v>644</v>
      </c>
      <c r="E52" s="68">
        <v>21.3021072</v>
      </c>
    </row>
    <row r="53" spans="1:5" s="7" customFormat="1" ht="12.75" customHeight="1">
      <c r="A53" s="60"/>
      <c r="B53" s="61">
        <v>42321</v>
      </c>
      <c r="C53" s="60" t="s">
        <v>642</v>
      </c>
      <c r="D53" s="65" t="s">
        <v>667</v>
      </c>
      <c r="E53" s="67">
        <v>7.771520499999999</v>
      </c>
    </row>
    <row r="54" spans="1:5" s="7" customFormat="1" ht="12.75" customHeight="1">
      <c r="A54" s="57"/>
      <c r="B54" s="62">
        <v>42317</v>
      </c>
      <c r="C54" s="57" t="s">
        <v>642</v>
      </c>
      <c r="D54" s="59" t="s">
        <v>667</v>
      </c>
      <c r="E54" s="68">
        <v>14.8</v>
      </c>
    </row>
    <row r="55" spans="1:5" s="7" customFormat="1" ht="12.75" customHeight="1">
      <c r="A55" s="60"/>
      <c r="B55" s="61">
        <v>42311</v>
      </c>
      <c r="C55" s="60" t="s">
        <v>642</v>
      </c>
      <c r="D55" s="65" t="s">
        <v>3133</v>
      </c>
      <c r="E55" s="67">
        <v>41.41710284</v>
      </c>
    </row>
    <row r="56" spans="1:5" s="7" customFormat="1" ht="12.75" customHeight="1">
      <c r="A56" s="57"/>
      <c r="B56" s="62">
        <v>42306</v>
      </c>
      <c r="C56" s="57" t="s">
        <v>642</v>
      </c>
      <c r="D56" s="59" t="s">
        <v>1848</v>
      </c>
      <c r="E56" s="68">
        <v>100</v>
      </c>
    </row>
    <row r="57" spans="1:5" s="7" customFormat="1" ht="12.75" customHeight="1">
      <c r="A57" s="60"/>
      <c r="B57" s="61">
        <v>42306</v>
      </c>
      <c r="C57" s="60" t="s">
        <v>642</v>
      </c>
      <c r="D57" s="65" t="s">
        <v>1848</v>
      </c>
      <c r="E57" s="67">
        <v>150</v>
      </c>
    </row>
    <row r="58" spans="1:5" s="7" customFormat="1" ht="12.75" customHeight="1">
      <c r="A58" s="57"/>
      <c r="B58" s="62">
        <v>42305</v>
      </c>
      <c r="C58" s="57" t="s">
        <v>642</v>
      </c>
      <c r="D58" s="59" t="s">
        <v>2234</v>
      </c>
      <c r="E58" s="68">
        <v>15.99</v>
      </c>
    </row>
    <row r="59" spans="1:5" s="7" customFormat="1" ht="12.75" customHeight="1">
      <c r="A59" s="60"/>
      <c r="B59" s="61">
        <v>42305</v>
      </c>
      <c r="C59" s="60" t="s">
        <v>642</v>
      </c>
      <c r="D59" s="65" t="s">
        <v>2234</v>
      </c>
      <c r="E59" s="67">
        <v>37.31</v>
      </c>
    </row>
    <row r="60" spans="1:5" s="7" customFormat="1" ht="12.75" customHeight="1">
      <c r="A60" s="57"/>
      <c r="B60" s="62">
        <v>42298</v>
      </c>
      <c r="C60" s="57" t="s">
        <v>642</v>
      </c>
      <c r="D60" s="59" t="s">
        <v>644</v>
      </c>
      <c r="E60" s="68">
        <v>3.3596302500000004</v>
      </c>
    </row>
    <row r="61" spans="1:5" s="7" customFormat="1" ht="12.75" customHeight="1">
      <c r="A61" s="60"/>
      <c r="B61" s="61">
        <v>42298</v>
      </c>
      <c r="C61" s="60" t="s">
        <v>642</v>
      </c>
      <c r="D61" s="65" t="s">
        <v>644</v>
      </c>
      <c r="E61" s="67">
        <v>59.55871406999999</v>
      </c>
    </row>
    <row r="62" spans="1:5" s="7" customFormat="1" ht="12.75" customHeight="1">
      <c r="A62" s="57"/>
      <c r="B62" s="62">
        <v>42297</v>
      </c>
      <c r="C62" s="57" t="s">
        <v>642</v>
      </c>
      <c r="D62" s="59" t="s">
        <v>1660</v>
      </c>
      <c r="E62" s="68">
        <v>34.7</v>
      </c>
    </row>
    <row r="63" spans="1:5" s="7" customFormat="1" ht="12.75" customHeight="1">
      <c r="A63" s="60"/>
      <c r="B63" s="61">
        <v>42296</v>
      </c>
      <c r="C63" s="60" t="s">
        <v>642</v>
      </c>
      <c r="D63" s="65" t="s">
        <v>1848</v>
      </c>
      <c r="E63" s="67">
        <v>24.6</v>
      </c>
    </row>
    <row r="64" spans="1:5" s="7" customFormat="1" ht="12.75" customHeight="1">
      <c r="A64" s="57"/>
      <c r="B64" s="62">
        <v>42296</v>
      </c>
      <c r="C64" s="57" t="s">
        <v>642</v>
      </c>
      <c r="D64" s="59" t="s">
        <v>1848</v>
      </c>
      <c r="E64" s="68">
        <v>13.2</v>
      </c>
    </row>
    <row r="65" spans="1:5" s="7" customFormat="1" ht="12.75" customHeight="1">
      <c r="A65" s="60"/>
      <c r="B65" s="61">
        <v>42296</v>
      </c>
      <c r="C65" s="60" t="s">
        <v>642</v>
      </c>
      <c r="D65" s="65" t="s">
        <v>665</v>
      </c>
      <c r="E65" s="67">
        <v>6.2617082</v>
      </c>
    </row>
    <row r="66" spans="1:5" s="7" customFormat="1" ht="12.75" customHeight="1">
      <c r="A66" s="57"/>
      <c r="B66" s="62">
        <v>42290</v>
      </c>
      <c r="C66" s="57" t="s">
        <v>642</v>
      </c>
      <c r="D66" s="59" t="s">
        <v>1848</v>
      </c>
      <c r="E66" s="68">
        <v>51.9</v>
      </c>
    </row>
    <row r="67" spans="1:5" s="7" customFormat="1" ht="12.75" customHeight="1">
      <c r="A67" s="60"/>
      <c r="B67" s="61">
        <v>42290</v>
      </c>
      <c r="C67" s="60" t="s">
        <v>642</v>
      </c>
      <c r="D67" s="65" t="s">
        <v>1382</v>
      </c>
      <c r="E67" s="67">
        <v>24.998221710000003</v>
      </c>
    </row>
    <row r="68" spans="1:5" s="7" customFormat="1" ht="12.75" customHeight="1">
      <c r="A68" s="57"/>
      <c r="B68" s="62">
        <v>42290</v>
      </c>
      <c r="C68" s="57" t="s">
        <v>642</v>
      </c>
      <c r="D68" s="59" t="s">
        <v>1382</v>
      </c>
      <c r="E68" s="68">
        <v>16.66</v>
      </c>
    </row>
    <row r="69" spans="1:5" s="7" customFormat="1" ht="12.75" customHeight="1">
      <c r="A69" s="60"/>
      <c r="B69" s="61">
        <v>42286</v>
      </c>
      <c r="C69" s="60" t="s">
        <v>642</v>
      </c>
      <c r="D69" s="65" t="s">
        <v>667</v>
      </c>
      <c r="E69" s="67">
        <v>14.11505616</v>
      </c>
    </row>
    <row r="70" spans="1:5" s="7" customFormat="1" ht="12.75" customHeight="1">
      <c r="A70" s="57"/>
      <c r="B70" s="62">
        <v>42278</v>
      </c>
      <c r="C70" s="57" t="s">
        <v>642</v>
      </c>
      <c r="D70" s="59" t="s">
        <v>3133</v>
      </c>
      <c r="E70" s="68">
        <v>5.5</v>
      </c>
    </row>
    <row r="71" spans="1:5" s="7" customFormat="1" ht="12.75" customHeight="1">
      <c r="A71" s="60"/>
      <c r="B71" s="61">
        <v>42276</v>
      </c>
      <c r="C71" s="60" t="s">
        <v>642</v>
      </c>
      <c r="D71" s="65" t="s">
        <v>3133</v>
      </c>
      <c r="E71" s="67">
        <v>4.6</v>
      </c>
    </row>
    <row r="72" spans="1:5" s="7" customFormat="1" ht="12.75" customHeight="1">
      <c r="A72" s="57"/>
      <c r="B72" s="62">
        <v>42275</v>
      </c>
      <c r="C72" s="57" t="s">
        <v>642</v>
      </c>
      <c r="D72" s="59" t="s">
        <v>645</v>
      </c>
      <c r="E72" s="68">
        <v>100</v>
      </c>
    </row>
    <row r="73" spans="1:5" s="7" customFormat="1" ht="12.75" customHeight="1">
      <c r="A73" s="60"/>
      <c r="B73" s="61">
        <v>42268</v>
      </c>
      <c r="C73" s="60" t="s">
        <v>642</v>
      </c>
      <c r="D73" s="65" t="s">
        <v>1848</v>
      </c>
      <c r="E73" s="67">
        <v>60</v>
      </c>
    </row>
    <row r="74" spans="1:5" s="7" customFormat="1" ht="12.75" customHeight="1">
      <c r="A74" s="57"/>
      <c r="B74" s="62">
        <v>42264</v>
      </c>
      <c r="C74" s="57" t="s">
        <v>642</v>
      </c>
      <c r="D74" s="59" t="s">
        <v>666</v>
      </c>
      <c r="E74" s="68">
        <v>6.615729300000001</v>
      </c>
    </row>
    <row r="75" spans="1:5" s="7" customFormat="1" ht="12.75" customHeight="1">
      <c r="A75" s="60"/>
      <c r="B75" s="61">
        <v>42264</v>
      </c>
      <c r="C75" s="60" t="s">
        <v>642</v>
      </c>
      <c r="D75" s="65" t="s">
        <v>666</v>
      </c>
      <c r="E75" s="67">
        <v>26.56997837</v>
      </c>
    </row>
    <row r="76" spans="1:5" s="7" customFormat="1" ht="12.75" customHeight="1">
      <c r="A76" s="57"/>
      <c r="B76" s="62">
        <v>42262</v>
      </c>
      <c r="C76" s="57" t="s">
        <v>642</v>
      </c>
      <c r="D76" s="59" t="s">
        <v>2234</v>
      </c>
      <c r="E76" s="68">
        <v>9</v>
      </c>
    </row>
    <row r="77" spans="1:5" s="7" customFormat="1" ht="12.75" customHeight="1">
      <c r="A77" s="60"/>
      <c r="B77" s="61">
        <v>42261</v>
      </c>
      <c r="C77" s="60" t="s">
        <v>642</v>
      </c>
      <c r="D77" s="65" t="s">
        <v>666</v>
      </c>
      <c r="E77" s="67">
        <v>12.0507087</v>
      </c>
    </row>
    <row r="78" spans="1:5" s="7" customFormat="1" ht="12.75" customHeight="1">
      <c r="A78" s="57"/>
      <c r="B78" s="62">
        <v>42256</v>
      </c>
      <c r="C78" s="57" t="s">
        <v>642</v>
      </c>
      <c r="D78" s="59" t="s">
        <v>1848</v>
      </c>
      <c r="E78" s="68">
        <v>20</v>
      </c>
    </row>
    <row r="79" spans="1:5" s="7" customFormat="1" ht="12.75" customHeight="1">
      <c r="A79" s="60"/>
      <c r="B79" s="61">
        <v>42237</v>
      </c>
      <c r="C79" s="60" t="s">
        <v>642</v>
      </c>
      <c r="D79" s="65" t="s">
        <v>1660</v>
      </c>
      <c r="E79" s="67">
        <v>50</v>
      </c>
    </row>
    <row r="80" spans="1:5" s="7" customFormat="1" ht="12.75" customHeight="1">
      <c r="A80" s="57"/>
      <c r="B80" s="62">
        <v>42230</v>
      </c>
      <c r="C80" s="57" t="s">
        <v>642</v>
      </c>
      <c r="D80" s="59" t="s">
        <v>3133</v>
      </c>
      <c r="E80" s="68">
        <v>5.480340949999999</v>
      </c>
    </row>
    <row r="81" spans="1:5" s="7" customFormat="1" ht="12.75" customHeight="1">
      <c r="A81" s="60"/>
      <c r="B81" s="61">
        <v>42228</v>
      </c>
      <c r="C81" s="60" t="s">
        <v>642</v>
      </c>
      <c r="D81" s="65" t="s">
        <v>666</v>
      </c>
      <c r="E81" s="67">
        <v>17.3000444000001</v>
      </c>
    </row>
    <row r="82" spans="1:5" s="7" customFormat="1" ht="12.75" customHeight="1">
      <c r="A82" s="57"/>
      <c r="B82" s="62">
        <v>42228</v>
      </c>
      <c r="C82" s="57" t="s">
        <v>642</v>
      </c>
      <c r="D82" s="59" t="s">
        <v>1848</v>
      </c>
      <c r="E82" s="68">
        <v>41.6666675</v>
      </c>
    </row>
    <row r="83" spans="1:5" s="7" customFormat="1" ht="12.75" customHeight="1">
      <c r="A83" s="60"/>
      <c r="B83" s="61">
        <v>42228</v>
      </c>
      <c r="C83" s="60" t="s">
        <v>642</v>
      </c>
      <c r="D83" s="65" t="s">
        <v>1848</v>
      </c>
      <c r="E83" s="67">
        <v>88.33333510000001</v>
      </c>
    </row>
    <row r="84" spans="1:5" s="7" customFormat="1" ht="12.75" customHeight="1">
      <c r="A84" s="57"/>
      <c r="B84" s="62">
        <v>42228</v>
      </c>
      <c r="C84" s="57" t="s">
        <v>642</v>
      </c>
      <c r="D84" s="59" t="s">
        <v>665</v>
      </c>
      <c r="E84" s="68">
        <v>117.16519619</v>
      </c>
    </row>
    <row r="85" spans="1:5" s="7" customFormat="1" ht="12.75" customHeight="1">
      <c r="A85" s="60"/>
      <c r="B85" s="61">
        <v>42228</v>
      </c>
      <c r="C85" s="60" t="s">
        <v>642</v>
      </c>
      <c r="D85" s="65" t="s">
        <v>665</v>
      </c>
      <c r="E85" s="67">
        <v>66.063385</v>
      </c>
    </row>
    <row r="86" spans="1:5" s="7" customFormat="1" ht="12.75" customHeight="1">
      <c r="A86" s="57"/>
      <c r="B86" s="62">
        <v>42223</v>
      </c>
      <c r="C86" s="57" t="s">
        <v>642</v>
      </c>
      <c r="D86" s="59" t="s">
        <v>3061</v>
      </c>
      <c r="E86" s="68">
        <v>9.1007442</v>
      </c>
    </row>
    <row r="87" spans="1:5" s="7" customFormat="1" ht="12.75" customHeight="1">
      <c r="A87" s="60"/>
      <c r="B87" s="61">
        <v>42223</v>
      </c>
      <c r="C87" s="60" t="s">
        <v>642</v>
      </c>
      <c r="D87" s="65" t="s">
        <v>3061</v>
      </c>
      <c r="E87" s="67">
        <v>36.402974640000004</v>
      </c>
    </row>
    <row r="88" spans="1:5" s="7" customFormat="1" ht="12.75" customHeight="1">
      <c r="A88" s="57"/>
      <c r="B88" s="62">
        <v>42208</v>
      </c>
      <c r="C88" s="57" t="s">
        <v>642</v>
      </c>
      <c r="D88" s="59" t="s">
        <v>2234</v>
      </c>
      <c r="E88" s="68">
        <v>40</v>
      </c>
    </row>
    <row r="89" spans="1:5" s="7" customFormat="1" ht="12.75" customHeight="1">
      <c r="A89" s="60"/>
      <c r="B89" s="61">
        <v>42208</v>
      </c>
      <c r="C89" s="60" t="s">
        <v>642</v>
      </c>
      <c r="D89" s="65" t="s">
        <v>1848</v>
      </c>
      <c r="E89" s="67">
        <v>22</v>
      </c>
    </row>
    <row r="90" spans="1:5" s="7" customFormat="1" ht="12.75" customHeight="1">
      <c r="A90" s="57"/>
      <c r="B90" s="62">
        <v>42205</v>
      </c>
      <c r="C90" s="57" t="s">
        <v>642</v>
      </c>
      <c r="D90" s="59" t="s">
        <v>1660</v>
      </c>
      <c r="E90" s="68">
        <v>22.785029959999996</v>
      </c>
    </row>
    <row r="91" spans="1:5" s="7" customFormat="1" ht="12.75" customHeight="1">
      <c r="A91" s="60"/>
      <c r="B91" s="61">
        <v>42205</v>
      </c>
      <c r="C91" s="60" t="s">
        <v>642</v>
      </c>
      <c r="D91" s="65" t="s">
        <v>644</v>
      </c>
      <c r="E91" s="67">
        <v>15.4</v>
      </c>
    </row>
    <row r="92" spans="1:5" s="7" customFormat="1" ht="12.75" customHeight="1">
      <c r="A92" s="57"/>
      <c r="B92" s="62">
        <v>42202</v>
      </c>
      <c r="C92" s="57" t="s">
        <v>642</v>
      </c>
      <c r="D92" s="59" t="s">
        <v>667</v>
      </c>
      <c r="E92" s="68">
        <v>8.474924929999919</v>
      </c>
    </row>
    <row r="93" spans="1:5" s="7" customFormat="1" ht="12.75" customHeight="1">
      <c r="A93" s="60"/>
      <c r="B93" s="61">
        <v>42193</v>
      </c>
      <c r="C93" s="60" t="s">
        <v>642</v>
      </c>
      <c r="D93" s="65" t="s">
        <v>1848</v>
      </c>
      <c r="E93" s="67">
        <v>52.5</v>
      </c>
    </row>
    <row r="94" spans="1:5" s="7" customFormat="1" ht="12.75" customHeight="1">
      <c r="A94" s="57"/>
      <c r="B94" s="62">
        <v>42184</v>
      </c>
      <c r="C94" s="57" t="s">
        <v>642</v>
      </c>
      <c r="D94" s="59" t="s">
        <v>1848</v>
      </c>
      <c r="E94" s="68">
        <v>31.926159359999996</v>
      </c>
    </row>
    <row r="95" spans="1:5" s="7" customFormat="1" ht="12.75" customHeight="1">
      <c r="A95" s="60"/>
      <c r="B95" s="61">
        <v>42177</v>
      </c>
      <c r="C95" s="60" t="s">
        <v>642</v>
      </c>
      <c r="D95" s="65" t="s">
        <v>665</v>
      </c>
      <c r="E95" s="67">
        <v>136.14762936</v>
      </c>
    </row>
    <row r="96" spans="1:5" s="7" customFormat="1" ht="12.75" customHeight="1">
      <c r="A96" s="57"/>
      <c r="B96" s="62">
        <v>42177</v>
      </c>
      <c r="C96" s="57" t="s">
        <v>642</v>
      </c>
      <c r="D96" s="59" t="s">
        <v>1421</v>
      </c>
      <c r="E96" s="68">
        <v>85</v>
      </c>
    </row>
    <row r="97" spans="1:5" s="7" customFormat="1" ht="12.75" customHeight="1">
      <c r="A97" s="60"/>
      <c r="B97" s="61">
        <v>42177</v>
      </c>
      <c r="C97" s="60" t="s">
        <v>642</v>
      </c>
      <c r="D97" s="65" t="s">
        <v>666</v>
      </c>
      <c r="E97" s="67">
        <v>8.527590759999999</v>
      </c>
    </row>
    <row r="98" spans="1:5" s="7" customFormat="1" ht="12.75" customHeight="1">
      <c r="A98" s="57"/>
      <c r="B98" s="62">
        <v>42173</v>
      </c>
      <c r="C98" s="57" t="s">
        <v>642</v>
      </c>
      <c r="D98" s="59" t="s">
        <v>644</v>
      </c>
      <c r="E98" s="68">
        <v>13.000000260000002</v>
      </c>
    </row>
    <row r="99" spans="1:5" s="7" customFormat="1" ht="12.75" customHeight="1">
      <c r="A99" s="60"/>
      <c r="B99" s="61">
        <v>42173</v>
      </c>
      <c r="C99" s="60" t="s">
        <v>642</v>
      </c>
      <c r="D99" s="65" t="s">
        <v>644</v>
      </c>
      <c r="E99" s="67">
        <v>19.80000057</v>
      </c>
    </row>
    <row r="100" spans="1:5" s="7" customFormat="1" ht="12.75" customHeight="1">
      <c r="A100" s="57"/>
      <c r="B100" s="62">
        <v>42172</v>
      </c>
      <c r="C100" s="57" t="s">
        <v>642</v>
      </c>
      <c r="D100" s="59" t="s">
        <v>1848</v>
      </c>
      <c r="E100" s="68">
        <v>46.36905892</v>
      </c>
    </row>
    <row r="101" spans="1:5" s="7" customFormat="1" ht="12.75" customHeight="1">
      <c r="A101" s="60"/>
      <c r="B101" s="61">
        <v>42170</v>
      </c>
      <c r="C101" s="60" t="s">
        <v>642</v>
      </c>
      <c r="D101" s="65" t="s">
        <v>668</v>
      </c>
      <c r="E101" s="67">
        <v>59</v>
      </c>
    </row>
    <row r="102" spans="1:5" s="7" customFormat="1" ht="12.75" customHeight="1">
      <c r="A102" s="57"/>
      <c r="B102" s="62">
        <v>42160</v>
      </c>
      <c r="C102" s="57" t="s">
        <v>642</v>
      </c>
      <c r="D102" s="59" t="s">
        <v>665</v>
      </c>
      <c r="E102" s="68">
        <v>43.06443378</v>
      </c>
    </row>
    <row r="103" spans="1:5" s="7" customFormat="1" ht="12.75" customHeight="1">
      <c r="A103" s="60"/>
      <c r="B103" s="61">
        <v>42160</v>
      </c>
      <c r="C103" s="60" t="s">
        <v>642</v>
      </c>
      <c r="D103" s="65" t="s">
        <v>2358</v>
      </c>
      <c r="E103" s="67">
        <v>19.999999999999805</v>
      </c>
    </row>
    <row r="104" spans="1:5" s="7" customFormat="1" ht="12.75" customHeight="1">
      <c r="A104" s="57"/>
      <c r="B104" s="62">
        <v>42151</v>
      </c>
      <c r="C104" s="57" t="s">
        <v>642</v>
      </c>
      <c r="D104" s="59" t="s">
        <v>2233</v>
      </c>
      <c r="E104" s="68">
        <v>49</v>
      </c>
    </row>
    <row r="105" spans="1:5" s="7" customFormat="1" ht="12.75" customHeight="1">
      <c r="A105" s="60"/>
      <c r="B105" s="61">
        <v>42150</v>
      </c>
      <c r="C105" s="60" t="s">
        <v>642</v>
      </c>
      <c r="D105" s="65" t="s">
        <v>667</v>
      </c>
      <c r="E105" s="67">
        <v>180</v>
      </c>
    </row>
    <row r="106" spans="1:5" s="7" customFormat="1" ht="12.75" customHeight="1">
      <c r="A106" s="57"/>
      <c r="B106" s="62">
        <v>42150</v>
      </c>
      <c r="C106" s="57" t="s">
        <v>642</v>
      </c>
      <c r="D106" s="59" t="s">
        <v>667</v>
      </c>
      <c r="E106" s="68">
        <v>72.6</v>
      </c>
    </row>
    <row r="107" spans="1:5" s="7" customFormat="1" ht="12.75" customHeight="1">
      <c r="A107" s="60"/>
      <c r="B107" s="61">
        <v>42149</v>
      </c>
      <c r="C107" s="60" t="s">
        <v>642</v>
      </c>
      <c r="D107" s="65" t="s">
        <v>2233</v>
      </c>
      <c r="E107" s="67">
        <v>43.013683719999925</v>
      </c>
    </row>
    <row r="108" spans="1:5" s="7" customFormat="1" ht="12.75" customHeight="1">
      <c r="A108" s="57"/>
      <c r="B108" s="62">
        <v>42149</v>
      </c>
      <c r="C108" s="57" t="s">
        <v>642</v>
      </c>
      <c r="D108" s="59" t="s">
        <v>2233</v>
      </c>
      <c r="E108" s="68">
        <v>32.01122136</v>
      </c>
    </row>
    <row r="109" spans="1:5" s="7" customFormat="1" ht="12.75" customHeight="1">
      <c r="A109" s="60"/>
      <c r="B109" s="61">
        <v>42146</v>
      </c>
      <c r="C109" s="60" t="s">
        <v>642</v>
      </c>
      <c r="D109" s="65" t="s">
        <v>2233</v>
      </c>
      <c r="E109" s="67">
        <v>12.6042617600004</v>
      </c>
    </row>
    <row r="110" spans="1:5" s="7" customFormat="1" ht="12.75" customHeight="1">
      <c r="A110" s="57"/>
      <c r="B110" s="62">
        <v>42146</v>
      </c>
      <c r="C110" s="57" t="s">
        <v>642</v>
      </c>
      <c r="D110" s="59" t="s">
        <v>2233</v>
      </c>
      <c r="E110" s="68">
        <v>20.029275300000002</v>
      </c>
    </row>
    <row r="111" spans="1:5" s="7" customFormat="1" ht="12.75" customHeight="1">
      <c r="A111" s="60"/>
      <c r="B111" s="61">
        <v>42146</v>
      </c>
      <c r="C111" s="60" t="s">
        <v>642</v>
      </c>
      <c r="D111" s="65" t="s">
        <v>2233</v>
      </c>
      <c r="E111" s="67">
        <v>7.46078544999998</v>
      </c>
    </row>
    <row r="112" spans="1:5" s="7" customFormat="1" ht="12.75" customHeight="1">
      <c r="A112" s="57"/>
      <c r="B112" s="62">
        <v>42146</v>
      </c>
      <c r="C112" s="57" t="s">
        <v>642</v>
      </c>
      <c r="D112" s="59" t="s">
        <v>2233</v>
      </c>
      <c r="E112" s="68">
        <v>39.31211098000016</v>
      </c>
    </row>
    <row r="113" spans="1:5" s="7" customFormat="1" ht="12.75" customHeight="1">
      <c r="A113" s="60"/>
      <c r="B113" s="61">
        <v>42146</v>
      </c>
      <c r="C113" s="60" t="s">
        <v>642</v>
      </c>
      <c r="D113" s="65" t="s">
        <v>2233</v>
      </c>
      <c r="E113" s="67">
        <v>10.40256668</v>
      </c>
    </row>
    <row r="114" spans="1:5" s="7" customFormat="1" ht="12.75" customHeight="1">
      <c r="A114" s="57"/>
      <c r="B114" s="62">
        <v>42146</v>
      </c>
      <c r="C114" s="57" t="s">
        <v>642</v>
      </c>
      <c r="D114" s="59" t="s">
        <v>2233</v>
      </c>
      <c r="E114" s="68">
        <v>200.05870357999999</v>
      </c>
    </row>
    <row r="115" spans="1:5" s="7" customFormat="1" ht="12.75" customHeight="1">
      <c r="A115" s="60"/>
      <c r="B115" s="61">
        <v>42146</v>
      </c>
      <c r="C115" s="60" t="s">
        <v>642</v>
      </c>
      <c r="D115" s="65" t="s">
        <v>2233</v>
      </c>
      <c r="E115" s="67">
        <v>51.70700697000021</v>
      </c>
    </row>
    <row r="116" spans="1:5" s="7" customFormat="1" ht="12.75" customHeight="1">
      <c r="A116" s="57"/>
      <c r="B116" s="62">
        <v>42146</v>
      </c>
      <c r="C116" s="57" t="s">
        <v>642</v>
      </c>
      <c r="D116" s="59" t="s">
        <v>2233</v>
      </c>
      <c r="E116" s="68">
        <v>74.42213897999994</v>
      </c>
    </row>
    <row r="117" spans="1:5" s="7" customFormat="1" ht="12.75" customHeight="1">
      <c r="A117" s="60"/>
      <c r="B117" s="61">
        <v>42146</v>
      </c>
      <c r="C117" s="60" t="s">
        <v>642</v>
      </c>
      <c r="D117" s="65" t="s">
        <v>2233</v>
      </c>
      <c r="E117" s="67">
        <v>127.03865704999969</v>
      </c>
    </row>
    <row r="118" spans="1:5" s="7" customFormat="1" ht="12.75" customHeight="1">
      <c r="A118" s="57"/>
      <c r="B118" s="62">
        <v>42145</v>
      </c>
      <c r="C118" s="57" t="s">
        <v>642</v>
      </c>
      <c r="D118" s="59" t="s">
        <v>2233</v>
      </c>
      <c r="E118" s="68">
        <v>14.048572210000023</v>
      </c>
    </row>
    <row r="119" spans="1:5" s="7" customFormat="1" ht="12.75" customHeight="1">
      <c r="A119" s="60"/>
      <c r="B119" s="61">
        <v>42145</v>
      </c>
      <c r="C119" s="60" t="s">
        <v>642</v>
      </c>
      <c r="D119" s="65" t="s">
        <v>666</v>
      </c>
      <c r="E119" s="67">
        <v>517.9338675600009</v>
      </c>
    </row>
    <row r="120" spans="1:5" s="7" customFormat="1" ht="12.75" customHeight="1">
      <c r="A120" s="57"/>
      <c r="B120" s="62">
        <v>42144</v>
      </c>
      <c r="C120" s="57" t="s">
        <v>642</v>
      </c>
      <c r="D120" s="59" t="s">
        <v>1848</v>
      </c>
      <c r="E120" s="68">
        <v>20</v>
      </c>
    </row>
    <row r="121" spans="1:5" s="7" customFormat="1" ht="12.75" customHeight="1">
      <c r="A121" s="60"/>
      <c r="B121" s="61">
        <v>42144</v>
      </c>
      <c r="C121" s="60" t="s">
        <v>642</v>
      </c>
      <c r="D121" s="65" t="s">
        <v>2233</v>
      </c>
      <c r="E121" s="67">
        <v>120.0736691300004</v>
      </c>
    </row>
    <row r="122" spans="1:5" s="7" customFormat="1" ht="12.75" customHeight="1">
      <c r="A122" s="57"/>
      <c r="B122" s="62">
        <v>42144</v>
      </c>
      <c r="C122" s="57" t="s">
        <v>642</v>
      </c>
      <c r="D122" s="59" t="s">
        <v>2233</v>
      </c>
      <c r="E122" s="68">
        <v>30.0763662800001</v>
      </c>
    </row>
    <row r="123" spans="1:5" s="7" customFormat="1" ht="12.75" customHeight="1">
      <c r="A123" s="60"/>
      <c r="B123" s="61">
        <v>42144</v>
      </c>
      <c r="C123" s="60" t="s">
        <v>642</v>
      </c>
      <c r="D123" s="65" t="s">
        <v>2233</v>
      </c>
      <c r="E123" s="67">
        <v>20.942707549999994</v>
      </c>
    </row>
    <row r="124" spans="1:5" s="7" customFormat="1" ht="12.75" customHeight="1">
      <c r="A124" s="57"/>
      <c r="B124" s="62">
        <v>42144</v>
      </c>
      <c r="C124" s="57" t="s">
        <v>642</v>
      </c>
      <c r="D124" s="59" t="s">
        <v>2233</v>
      </c>
      <c r="E124" s="68">
        <v>25.06209683</v>
      </c>
    </row>
    <row r="125" spans="1:5" s="7" customFormat="1" ht="12.75" customHeight="1">
      <c r="A125" s="60"/>
      <c r="B125" s="61">
        <v>42144</v>
      </c>
      <c r="C125" s="60" t="s">
        <v>642</v>
      </c>
      <c r="D125" s="65" t="s">
        <v>2233</v>
      </c>
      <c r="E125" s="67">
        <v>72.16622155000007</v>
      </c>
    </row>
    <row r="126" spans="1:5" s="7" customFormat="1" ht="12.75" customHeight="1">
      <c r="A126" s="57"/>
      <c r="B126" s="62">
        <v>42144</v>
      </c>
      <c r="C126" s="57" t="s">
        <v>642</v>
      </c>
      <c r="D126" s="59" t="s">
        <v>2233</v>
      </c>
      <c r="E126" s="68">
        <v>10.92858559</v>
      </c>
    </row>
    <row r="127" spans="1:5" s="7" customFormat="1" ht="12.75" customHeight="1">
      <c r="A127" s="60"/>
      <c r="B127" s="61">
        <v>42144</v>
      </c>
      <c r="C127" s="60" t="s">
        <v>642</v>
      </c>
      <c r="D127" s="65" t="s">
        <v>1848</v>
      </c>
      <c r="E127" s="67">
        <v>237</v>
      </c>
    </row>
    <row r="128" spans="1:5" s="7" customFormat="1" ht="12.75" customHeight="1">
      <c r="A128" s="57"/>
      <c r="B128" s="62">
        <v>42132</v>
      </c>
      <c r="C128" s="57" t="s">
        <v>642</v>
      </c>
      <c r="D128" s="59" t="s">
        <v>2233</v>
      </c>
      <c r="E128" s="68">
        <v>64</v>
      </c>
    </row>
    <row r="129" spans="1:5" s="7" customFormat="1" ht="12.75" customHeight="1">
      <c r="A129" s="60"/>
      <c r="B129" s="61">
        <v>42132</v>
      </c>
      <c r="C129" s="60" t="s">
        <v>642</v>
      </c>
      <c r="D129" s="65" t="s">
        <v>2233</v>
      </c>
      <c r="E129" s="67">
        <v>126</v>
      </c>
    </row>
    <row r="130" spans="1:5" s="7" customFormat="1" ht="12.75" customHeight="1">
      <c r="A130" s="57"/>
      <c r="B130" s="62">
        <v>42130</v>
      </c>
      <c r="C130" s="57" t="s">
        <v>642</v>
      </c>
      <c r="D130" s="59" t="s">
        <v>1825</v>
      </c>
      <c r="E130" s="68">
        <v>42</v>
      </c>
    </row>
    <row r="131" spans="1:5" s="7" customFormat="1" ht="12.75" customHeight="1">
      <c r="A131" s="60"/>
      <c r="B131" s="61">
        <v>42122</v>
      </c>
      <c r="C131" s="60" t="s">
        <v>642</v>
      </c>
      <c r="D131" s="65" t="s">
        <v>1848</v>
      </c>
      <c r="E131" s="67">
        <v>20.0451524</v>
      </c>
    </row>
    <row r="132" spans="1:5" s="7" customFormat="1" ht="12.75" customHeight="1">
      <c r="A132" s="57"/>
      <c r="B132" s="62">
        <v>42118</v>
      </c>
      <c r="C132" s="57" t="s">
        <v>642</v>
      </c>
      <c r="D132" s="59" t="s">
        <v>666</v>
      </c>
      <c r="E132" s="68">
        <v>59</v>
      </c>
    </row>
    <row r="133" spans="1:5" s="7" customFormat="1" ht="12.75" customHeight="1">
      <c r="A133" s="60"/>
      <c r="B133" s="61">
        <v>42114</v>
      </c>
      <c r="C133" s="60" t="s">
        <v>642</v>
      </c>
      <c r="D133" s="65" t="s">
        <v>3061</v>
      </c>
      <c r="E133" s="67">
        <v>5.608374400000001</v>
      </c>
    </row>
    <row r="134" spans="1:5" s="7" customFormat="1" ht="12.75" customHeight="1">
      <c r="A134" s="57"/>
      <c r="B134" s="62">
        <v>42114</v>
      </c>
      <c r="C134" s="57" t="s">
        <v>642</v>
      </c>
      <c r="D134" s="59" t="s">
        <v>3061</v>
      </c>
      <c r="E134" s="68">
        <v>22.43349878</v>
      </c>
    </row>
    <row r="135" spans="1:5" s="7" customFormat="1" ht="12.75" customHeight="1">
      <c r="A135" s="60"/>
      <c r="B135" s="61">
        <v>42110</v>
      </c>
      <c r="C135" s="60" t="s">
        <v>642</v>
      </c>
      <c r="D135" s="65" t="s">
        <v>2233</v>
      </c>
      <c r="E135" s="67">
        <v>46.063160559999815</v>
      </c>
    </row>
    <row r="136" spans="1:5" s="7" customFormat="1" ht="12.75" customHeight="1">
      <c r="A136" s="57"/>
      <c r="B136" s="62">
        <v>42110</v>
      </c>
      <c r="C136" s="57" t="s">
        <v>642</v>
      </c>
      <c r="D136" s="59" t="s">
        <v>2233</v>
      </c>
      <c r="E136" s="68">
        <v>37.55297772999985</v>
      </c>
    </row>
    <row r="137" spans="1:5" s="7" customFormat="1" ht="12.75" customHeight="1">
      <c r="A137" s="60"/>
      <c r="B137" s="61">
        <v>42107</v>
      </c>
      <c r="C137" s="60" t="s">
        <v>642</v>
      </c>
      <c r="D137" s="65" t="s">
        <v>666</v>
      </c>
      <c r="E137" s="67">
        <v>700</v>
      </c>
    </row>
    <row r="138" spans="1:5" s="7" customFormat="1" ht="12.75" customHeight="1">
      <c r="A138" s="57"/>
      <c r="B138" s="62">
        <v>42103</v>
      </c>
      <c r="C138" s="57" t="s">
        <v>642</v>
      </c>
      <c r="D138" s="59" t="s">
        <v>667</v>
      </c>
      <c r="E138" s="68">
        <v>21.9376196</v>
      </c>
    </row>
    <row r="139" spans="1:5" s="7" customFormat="1" ht="12.75" customHeight="1">
      <c r="A139" s="60"/>
      <c r="B139" s="61">
        <v>42100</v>
      </c>
      <c r="C139" s="60" t="s">
        <v>642</v>
      </c>
      <c r="D139" s="65" t="s">
        <v>2511</v>
      </c>
      <c r="E139" s="67">
        <v>36.888301049999995</v>
      </c>
    </row>
    <row r="140" spans="1:5" s="7" customFormat="1" ht="12.75" customHeight="1">
      <c r="A140" s="57"/>
      <c r="B140" s="62">
        <v>42093</v>
      </c>
      <c r="C140" s="57" t="s">
        <v>642</v>
      </c>
      <c r="D140" s="59" t="s">
        <v>666</v>
      </c>
      <c r="E140" s="68">
        <v>535.687009350001</v>
      </c>
    </row>
    <row r="141" spans="1:5" s="7" customFormat="1" ht="12.75" customHeight="1">
      <c r="A141" s="60"/>
      <c r="B141" s="61">
        <v>42089</v>
      </c>
      <c r="C141" s="60" t="s">
        <v>642</v>
      </c>
      <c r="D141" s="65" t="s">
        <v>1848</v>
      </c>
      <c r="E141" s="67">
        <v>85</v>
      </c>
    </row>
    <row r="142" spans="1:5" s="7" customFormat="1" ht="12.75" customHeight="1">
      <c r="A142" s="57"/>
      <c r="B142" s="62">
        <v>42089</v>
      </c>
      <c r="C142" s="57" t="s">
        <v>642</v>
      </c>
      <c r="D142" s="59" t="s">
        <v>1848</v>
      </c>
      <c r="E142" s="68">
        <v>100</v>
      </c>
    </row>
    <row r="143" spans="1:5" s="7" customFormat="1" ht="12.75" customHeight="1">
      <c r="A143" s="60"/>
      <c r="B143" s="61">
        <v>42086</v>
      </c>
      <c r="C143" s="60" t="s">
        <v>642</v>
      </c>
      <c r="D143" s="65" t="s">
        <v>667</v>
      </c>
      <c r="E143" s="67">
        <v>13.21855431</v>
      </c>
    </row>
    <row r="144" spans="1:5" s="7" customFormat="1" ht="12.75" customHeight="1">
      <c r="A144" s="57"/>
      <c r="B144" s="62">
        <v>42083</v>
      </c>
      <c r="C144" s="57" t="s">
        <v>642</v>
      </c>
      <c r="D144" s="59" t="s">
        <v>2233</v>
      </c>
      <c r="E144" s="68">
        <v>400</v>
      </c>
    </row>
    <row r="145" spans="1:5" s="7" customFormat="1" ht="12.75" customHeight="1">
      <c r="A145" s="60"/>
      <c r="B145" s="61">
        <v>42082</v>
      </c>
      <c r="C145" s="60" t="s">
        <v>642</v>
      </c>
      <c r="D145" s="65" t="s">
        <v>3061</v>
      </c>
      <c r="E145" s="67">
        <v>109.886</v>
      </c>
    </row>
    <row r="146" spans="1:5" s="7" customFormat="1" ht="12.75" customHeight="1">
      <c r="A146" s="57"/>
      <c r="B146" s="62">
        <v>42081</v>
      </c>
      <c r="C146" s="57" t="s">
        <v>642</v>
      </c>
      <c r="D146" s="59" t="s">
        <v>2233</v>
      </c>
      <c r="E146" s="68">
        <v>61.5999179499998</v>
      </c>
    </row>
    <row r="147" spans="1:5" s="7" customFormat="1" ht="12.75" customHeight="1">
      <c r="A147" s="60"/>
      <c r="B147" s="61">
        <v>42081</v>
      </c>
      <c r="C147" s="60" t="s">
        <v>642</v>
      </c>
      <c r="D147" s="65" t="s">
        <v>2233</v>
      </c>
      <c r="E147" s="67">
        <v>37.78205103999983</v>
      </c>
    </row>
    <row r="148" spans="1:5" s="7" customFormat="1" ht="12.75" customHeight="1">
      <c r="A148" s="57"/>
      <c r="B148" s="62">
        <v>42069</v>
      </c>
      <c r="C148" s="57" t="s">
        <v>642</v>
      </c>
      <c r="D148" s="59" t="s">
        <v>1492</v>
      </c>
      <c r="E148" s="68">
        <v>53</v>
      </c>
    </row>
    <row r="149" spans="1:5" s="7" customFormat="1" ht="12.75" customHeight="1">
      <c r="A149" s="60"/>
      <c r="B149" s="61">
        <v>42065</v>
      </c>
      <c r="C149" s="60" t="s">
        <v>642</v>
      </c>
      <c r="D149" s="65" t="s">
        <v>667</v>
      </c>
      <c r="E149" s="67">
        <v>39.160773989999996</v>
      </c>
    </row>
    <row r="150" spans="1:5" s="7" customFormat="1" ht="12.75" customHeight="1">
      <c r="A150" s="57"/>
      <c r="B150" s="62">
        <v>42060</v>
      </c>
      <c r="C150" s="57" t="s">
        <v>642</v>
      </c>
      <c r="D150" s="59" t="s">
        <v>1825</v>
      </c>
      <c r="E150" s="68">
        <v>40.121994</v>
      </c>
    </row>
    <row r="151" spans="1:5" s="7" customFormat="1" ht="12.75" customHeight="1">
      <c r="A151" s="60"/>
      <c r="B151" s="61">
        <v>42059</v>
      </c>
      <c r="C151" s="60" t="s">
        <v>642</v>
      </c>
      <c r="D151" s="65" t="s">
        <v>666</v>
      </c>
      <c r="E151" s="67">
        <v>25.95505605</v>
      </c>
    </row>
    <row r="152" spans="1:5" s="7" customFormat="1" ht="12.75" customHeight="1">
      <c r="A152" s="57"/>
      <c r="B152" s="62">
        <v>42054</v>
      </c>
      <c r="C152" s="57" t="s">
        <v>642</v>
      </c>
      <c r="D152" s="59" t="s">
        <v>2233</v>
      </c>
      <c r="E152" s="68">
        <v>32.13924874</v>
      </c>
    </row>
    <row r="153" spans="1:5" s="7" customFormat="1" ht="12.75" customHeight="1">
      <c r="A153" s="60"/>
      <c r="B153" s="61">
        <v>42054</v>
      </c>
      <c r="C153" s="60" t="s">
        <v>642</v>
      </c>
      <c r="D153" s="65" t="s">
        <v>2233</v>
      </c>
      <c r="E153" s="67">
        <v>11.636058109999949</v>
      </c>
    </row>
    <row r="154" spans="1:5" s="7" customFormat="1" ht="12.75" customHeight="1">
      <c r="A154" s="57"/>
      <c r="B154" s="62">
        <v>42048</v>
      </c>
      <c r="C154" s="57" t="s">
        <v>642</v>
      </c>
      <c r="D154" s="59" t="s">
        <v>1421</v>
      </c>
      <c r="E154" s="68">
        <v>90</v>
      </c>
    </row>
    <row r="155" spans="1:5" s="7" customFormat="1" ht="12.75" customHeight="1">
      <c r="A155" s="60"/>
      <c r="B155" s="61">
        <v>42046</v>
      </c>
      <c r="C155" s="60" t="s">
        <v>642</v>
      </c>
      <c r="D155" s="65" t="s">
        <v>2234</v>
      </c>
      <c r="E155" s="67">
        <v>30</v>
      </c>
    </row>
    <row r="156" spans="1:5" s="7" customFormat="1" ht="12.75" customHeight="1">
      <c r="A156" s="57"/>
      <c r="B156" s="62">
        <v>42034</v>
      </c>
      <c r="C156" s="57" t="s">
        <v>642</v>
      </c>
      <c r="D156" s="59" t="s">
        <v>666</v>
      </c>
      <c r="E156" s="68">
        <v>191.580692</v>
      </c>
    </row>
    <row r="157" spans="1:5" s="7" customFormat="1" ht="12.75" customHeight="1">
      <c r="A157" s="60"/>
      <c r="B157" s="61">
        <v>42031</v>
      </c>
      <c r="C157" s="60" t="s">
        <v>642</v>
      </c>
      <c r="D157" s="65" t="s">
        <v>1848</v>
      </c>
      <c r="E157" s="67">
        <v>68.4</v>
      </c>
    </row>
    <row r="158" spans="1:5" s="7" customFormat="1" ht="12.75" customHeight="1">
      <c r="A158" s="57"/>
      <c r="B158" s="62">
        <v>42026</v>
      </c>
      <c r="C158" s="57" t="s">
        <v>642</v>
      </c>
      <c r="D158" s="59" t="s">
        <v>2233</v>
      </c>
      <c r="E158" s="68">
        <v>17.26105336</v>
      </c>
    </row>
    <row r="159" spans="1:5" s="7" customFormat="1" ht="12.75" customHeight="1">
      <c r="A159" s="60"/>
      <c r="B159" s="61">
        <v>42026</v>
      </c>
      <c r="C159" s="60" t="s">
        <v>642</v>
      </c>
      <c r="D159" s="65" t="s">
        <v>2233</v>
      </c>
      <c r="E159" s="67">
        <v>123.65470873999965</v>
      </c>
    </row>
    <row r="160" spans="1:5" s="7" customFormat="1" ht="12.75" customHeight="1">
      <c r="A160" s="57"/>
      <c r="B160" s="62">
        <v>42025</v>
      </c>
      <c r="C160" s="57" t="s">
        <v>642</v>
      </c>
      <c r="D160" s="59" t="s">
        <v>2234</v>
      </c>
      <c r="E160" s="68">
        <v>60</v>
      </c>
    </row>
    <row r="161" spans="1:5" s="7" customFormat="1" ht="12.75" customHeight="1">
      <c r="A161" s="60"/>
      <c r="B161" s="61">
        <v>42019</v>
      </c>
      <c r="C161" s="60" t="s">
        <v>642</v>
      </c>
      <c r="D161" s="65" t="s">
        <v>2234</v>
      </c>
      <c r="E161" s="67">
        <v>40</v>
      </c>
    </row>
    <row r="162" spans="1:5" s="7" customFormat="1" ht="12.75" customHeight="1">
      <c r="A162" s="57"/>
      <c r="B162" s="62">
        <v>42017</v>
      </c>
      <c r="C162" s="57" t="s">
        <v>642</v>
      </c>
      <c r="D162" s="59" t="s">
        <v>1848</v>
      </c>
      <c r="E162" s="68">
        <v>75</v>
      </c>
    </row>
    <row r="163" spans="1:5" ht="12.75" customHeight="1">
      <c r="A163" s="46"/>
      <c r="B163" s="46"/>
      <c r="C163" s="46"/>
      <c r="D163" s="46" t="s">
        <v>2361</v>
      </c>
      <c r="E163" s="47">
        <f>SUM(E28:E162)</f>
        <v>9487.486044450137</v>
      </c>
    </row>
    <row r="164" spans="1:5" s="7" customFormat="1" ht="12.75" customHeight="1">
      <c r="A164" s="129"/>
      <c r="B164" s="129"/>
      <c r="C164" s="129"/>
      <c r="D164" s="129"/>
      <c r="E164" s="129"/>
    </row>
    <row r="165" spans="1:5" s="7" customFormat="1" ht="12.75" customHeight="1">
      <c r="A165" s="129"/>
      <c r="B165" s="129"/>
      <c r="C165" s="129"/>
      <c r="D165" s="129"/>
      <c r="E165" s="129"/>
    </row>
    <row r="166" spans="1:5" s="7" customFormat="1" ht="19.5" customHeight="1">
      <c r="A166" s="220" t="s">
        <v>2128</v>
      </c>
      <c r="B166" s="221"/>
      <c r="C166" s="221"/>
      <c r="D166" s="221"/>
      <c r="E166" s="221"/>
    </row>
    <row r="167" spans="1:5" s="7" customFormat="1" ht="12.75" customHeight="1">
      <c r="A167" s="50" t="s">
        <v>403</v>
      </c>
      <c r="B167" s="50" t="s">
        <v>404</v>
      </c>
      <c r="C167" s="44" t="s">
        <v>4</v>
      </c>
      <c r="D167" s="50" t="s">
        <v>5</v>
      </c>
      <c r="E167" s="45" t="s">
        <v>3209</v>
      </c>
    </row>
    <row r="168" spans="1:5" s="7" customFormat="1" ht="12.75" customHeight="1">
      <c r="A168" s="63"/>
      <c r="B168" s="86">
        <v>41995</v>
      </c>
      <c r="C168" s="63" t="s">
        <v>642</v>
      </c>
      <c r="D168" s="64" t="s">
        <v>1492</v>
      </c>
      <c r="E168" s="66">
        <v>34.930580750000225</v>
      </c>
    </row>
    <row r="169" spans="1:5" s="7" customFormat="1" ht="12.75" customHeight="1">
      <c r="A169" s="60"/>
      <c r="B169" s="61">
        <v>41995</v>
      </c>
      <c r="C169" s="60" t="s">
        <v>642</v>
      </c>
      <c r="D169" s="65" t="s">
        <v>2233</v>
      </c>
      <c r="E169" s="67">
        <v>28.851417</v>
      </c>
    </row>
    <row r="170" spans="1:5" s="7" customFormat="1" ht="12.75" customHeight="1">
      <c r="A170" s="57"/>
      <c r="B170" s="62">
        <v>41992</v>
      </c>
      <c r="C170" s="57" t="s">
        <v>642</v>
      </c>
      <c r="D170" s="59" t="s">
        <v>666</v>
      </c>
      <c r="E170" s="68">
        <v>170</v>
      </c>
    </row>
    <row r="171" spans="1:5" s="7" customFormat="1" ht="12.75" customHeight="1">
      <c r="A171" s="60"/>
      <c r="B171" s="61">
        <v>41991</v>
      </c>
      <c r="C171" s="60" t="s">
        <v>642</v>
      </c>
      <c r="D171" s="65" t="s">
        <v>1848</v>
      </c>
      <c r="E171" s="67">
        <v>30</v>
      </c>
    </row>
    <row r="172" spans="1:5" s="7" customFormat="1" ht="12.75" customHeight="1">
      <c r="A172" s="57"/>
      <c r="B172" s="62">
        <v>41990</v>
      </c>
      <c r="C172" s="57" t="s">
        <v>642</v>
      </c>
      <c r="D172" s="59" t="s">
        <v>667</v>
      </c>
      <c r="E172" s="68">
        <v>10.1582115</v>
      </c>
    </row>
    <row r="173" spans="1:5" s="7" customFormat="1" ht="12.75" customHeight="1">
      <c r="A173" s="60"/>
      <c r="B173" s="61">
        <v>41990</v>
      </c>
      <c r="C173" s="60" t="s">
        <v>642</v>
      </c>
      <c r="D173" s="65" t="s">
        <v>667</v>
      </c>
      <c r="E173" s="67">
        <v>10.003222019999999</v>
      </c>
    </row>
    <row r="174" spans="1:5" s="7" customFormat="1" ht="12.75" customHeight="1">
      <c r="A174" s="57"/>
      <c r="B174" s="62">
        <v>41988</v>
      </c>
      <c r="C174" s="57" t="s">
        <v>642</v>
      </c>
      <c r="D174" s="59" t="s">
        <v>2234</v>
      </c>
      <c r="E174" s="68">
        <v>19.999999999999982</v>
      </c>
    </row>
    <row r="175" spans="1:5" s="7" customFormat="1" ht="12.75" customHeight="1">
      <c r="A175" s="60"/>
      <c r="B175" s="61">
        <v>41988</v>
      </c>
      <c r="C175" s="60" t="s">
        <v>642</v>
      </c>
      <c r="D175" s="65" t="s">
        <v>2358</v>
      </c>
      <c r="E175" s="67">
        <v>12.78083791833324</v>
      </c>
    </row>
    <row r="176" spans="1:5" s="7" customFormat="1" ht="12.75" customHeight="1">
      <c r="A176" s="57"/>
      <c r="B176" s="62">
        <v>41985</v>
      </c>
      <c r="C176" s="57" t="s">
        <v>642</v>
      </c>
      <c r="D176" s="59" t="s">
        <v>2233</v>
      </c>
      <c r="E176" s="68">
        <v>18.69392984</v>
      </c>
    </row>
    <row r="177" spans="1:5" s="7" customFormat="1" ht="12.75" customHeight="1">
      <c r="A177" s="60"/>
      <c r="B177" s="61">
        <v>41985</v>
      </c>
      <c r="C177" s="60" t="s">
        <v>642</v>
      </c>
      <c r="D177" s="65" t="s">
        <v>1492</v>
      </c>
      <c r="E177" s="67">
        <v>41.614479425999995</v>
      </c>
    </row>
    <row r="178" spans="1:5" s="7" customFormat="1" ht="12.75" customHeight="1">
      <c r="A178" s="57"/>
      <c r="B178" s="62">
        <v>41985</v>
      </c>
      <c r="C178" s="57" t="s">
        <v>642</v>
      </c>
      <c r="D178" s="59" t="s">
        <v>2233</v>
      </c>
      <c r="E178" s="68">
        <v>100.00000200000001</v>
      </c>
    </row>
    <row r="179" spans="1:5" s="7" customFormat="1" ht="12.75" customHeight="1">
      <c r="A179" s="60"/>
      <c r="B179" s="61">
        <v>41984</v>
      </c>
      <c r="C179" s="60" t="s">
        <v>642</v>
      </c>
      <c r="D179" s="65" t="s">
        <v>666</v>
      </c>
      <c r="E179" s="67">
        <v>61</v>
      </c>
    </row>
    <row r="180" spans="1:5" s="7" customFormat="1" ht="12.75" customHeight="1">
      <c r="A180" s="57"/>
      <c r="B180" s="62">
        <v>41984</v>
      </c>
      <c r="C180" s="57" t="s">
        <v>642</v>
      </c>
      <c r="D180" s="59" t="s">
        <v>666</v>
      </c>
      <c r="E180" s="68">
        <v>112</v>
      </c>
    </row>
    <row r="181" spans="1:5" s="7" customFormat="1" ht="12.75" customHeight="1">
      <c r="A181" s="60"/>
      <c r="B181" s="61">
        <v>41984</v>
      </c>
      <c r="C181" s="60" t="s">
        <v>642</v>
      </c>
      <c r="D181" s="65" t="s">
        <v>666</v>
      </c>
      <c r="E181" s="67">
        <v>152</v>
      </c>
    </row>
    <row r="182" spans="1:5" s="7" customFormat="1" ht="12.75" customHeight="1">
      <c r="A182" s="57"/>
      <c r="B182" s="62">
        <v>41984</v>
      </c>
      <c r="C182" s="57" t="s">
        <v>642</v>
      </c>
      <c r="D182" s="59" t="s">
        <v>666</v>
      </c>
      <c r="E182" s="68">
        <v>175</v>
      </c>
    </row>
    <row r="183" spans="1:5" s="7" customFormat="1" ht="12.75" customHeight="1">
      <c r="A183" s="60"/>
      <c r="B183" s="61">
        <v>41983</v>
      </c>
      <c r="C183" s="60" t="s">
        <v>642</v>
      </c>
      <c r="D183" s="65" t="s">
        <v>2233</v>
      </c>
      <c r="E183" s="67">
        <v>18.065174700000057</v>
      </c>
    </row>
    <row r="184" spans="1:5" s="7" customFormat="1" ht="12.75" customHeight="1">
      <c r="A184" s="57"/>
      <c r="B184" s="62">
        <v>41983</v>
      </c>
      <c r="C184" s="57" t="s">
        <v>642</v>
      </c>
      <c r="D184" s="59" t="s">
        <v>2233</v>
      </c>
      <c r="E184" s="68">
        <v>30.10712856</v>
      </c>
    </row>
    <row r="185" spans="1:5" s="7" customFormat="1" ht="12.75" customHeight="1">
      <c r="A185" s="60"/>
      <c r="B185" s="61">
        <v>41983</v>
      </c>
      <c r="C185" s="60" t="s">
        <v>642</v>
      </c>
      <c r="D185" s="65" t="s">
        <v>2233</v>
      </c>
      <c r="E185" s="67">
        <v>128.89953196999934</v>
      </c>
    </row>
    <row r="186" spans="1:5" s="7" customFormat="1" ht="12.75" customHeight="1">
      <c r="A186" s="57"/>
      <c r="B186" s="62">
        <v>41981</v>
      </c>
      <c r="C186" s="57" t="s">
        <v>642</v>
      </c>
      <c r="D186" s="59" t="s">
        <v>1443</v>
      </c>
      <c r="E186" s="68">
        <v>45.306999999999</v>
      </c>
    </row>
    <row r="187" spans="1:5" s="7" customFormat="1" ht="12.75" customHeight="1">
      <c r="A187" s="60"/>
      <c r="B187" s="61">
        <v>41981</v>
      </c>
      <c r="C187" s="60" t="s">
        <v>642</v>
      </c>
      <c r="D187" s="65" t="s">
        <v>1443</v>
      </c>
      <c r="E187" s="67">
        <v>39.11999999999949</v>
      </c>
    </row>
    <row r="188" spans="1:5" s="7" customFormat="1" ht="12.75" customHeight="1">
      <c r="A188" s="57"/>
      <c r="B188" s="62">
        <v>41981</v>
      </c>
      <c r="C188" s="57" t="s">
        <v>642</v>
      </c>
      <c r="D188" s="59" t="s">
        <v>1443</v>
      </c>
      <c r="E188" s="68">
        <v>34.87999999999944</v>
      </c>
    </row>
    <row r="189" spans="1:5" s="7" customFormat="1" ht="12.75" customHeight="1">
      <c r="A189" s="60"/>
      <c r="B189" s="61">
        <v>41978</v>
      </c>
      <c r="C189" s="60" t="s">
        <v>642</v>
      </c>
      <c r="D189" s="65" t="s">
        <v>1848</v>
      </c>
      <c r="E189" s="67">
        <v>70.7501405999997</v>
      </c>
    </row>
    <row r="190" spans="1:5" s="7" customFormat="1" ht="12.75" customHeight="1">
      <c r="A190" s="57"/>
      <c r="B190" s="62">
        <v>41978</v>
      </c>
      <c r="C190" s="57" t="s">
        <v>642</v>
      </c>
      <c r="D190" s="59" t="s">
        <v>1660</v>
      </c>
      <c r="E190" s="68">
        <v>210.82539823722</v>
      </c>
    </row>
    <row r="191" spans="1:5" s="7" customFormat="1" ht="12.75" customHeight="1">
      <c r="A191" s="60"/>
      <c r="B191" s="61">
        <v>41978</v>
      </c>
      <c r="C191" s="60" t="s">
        <v>642</v>
      </c>
      <c r="D191" s="65" t="s">
        <v>1660</v>
      </c>
      <c r="E191" s="67">
        <v>1579.6120964410798</v>
      </c>
    </row>
    <row r="192" spans="1:5" s="7" customFormat="1" ht="12.75" customHeight="1">
      <c r="A192" s="57"/>
      <c r="B192" s="62">
        <v>41976</v>
      </c>
      <c r="C192" s="57" t="s">
        <v>642</v>
      </c>
      <c r="D192" s="59" t="s">
        <v>666</v>
      </c>
      <c r="E192" s="68">
        <v>65</v>
      </c>
    </row>
    <row r="193" spans="1:5" s="7" customFormat="1" ht="12.75" customHeight="1">
      <c r="A193" s="60"/>
      <c r="B193" s="61">
        <v>41975</v>
      </c>
      <c r="C193" s="60" t="s">
        <v>642</v>
      </c>
      <c r="D193" s="65" t="s">
        <v>644</v>
      </c>
      <c r="E193" s="67">
        <v>10.828</v>
      </c>
    </row>
    <row r="194" spans="1:5" s="7" customFormat="1" ht="12.75" customHeight="1">
      <c r="A194" s="57"/>
      <c r="B194" s="62">
        <v>41974</v>
      </c>
      <c r="C194" s="57" t="s">
        <v>642</v>
      </c>
      <c r="D194" s="59" t="s">
        <v>1660</v>
      </c>
      <c r="E194" s="68">
        <v>262.4000000000021</v>
      </c>
    </row>
    <row r="195" spans="1:5" s="7" customFormat="1" ht="12.75" customHeight="1">
      <c r="A195" s="60"/>
      <c r="B195" s="61">
        <v>41970</v>
      </c>
      <c r="C195" s="60" t="s">
        <v>642</v>
      </c>
      <c r="D195" s="65" t="s">
        <v>1421</v>
      </c>
      <c r="E195" s="67">
        <v>61.8</v>
      </c>
    </row>
    <row r="196" spans="1:5" s="7" customFormat="1" ht="12.75" customHeight="1">
      <c r="A196" s="57"/>
      <c r="B196" s="62">
        <v>41969</v>
      </c>
      <c r="C196" s="57" t="s">
        <v>642</v>
      </c>
      <c r="D196" s="59" t="s">
        <v>1848</v>
      </c>
      <c r="E196" s="68">
        <v>34</v>
      </c>
    </row>
    <row r="197" spans="1:5" s="7" customFormat="1" ht="12.75" customHeight="1">
      <c r="A197" s="60"/>
      <c r="B197" s="61">
        <v>41962</v>
      </c>
      <c r="C197" s="60" t="s">
        <v>642</v>
      </c>
      <c r="D197" s="65" t="s">
        <v>2233</v>
      </c>
      <c r="E197" s="67">
        <v>18.20354898000006</v>
      </c>
    </row>
    <row r="198" spans="1:5" s="7" customFormat="1" ht="12.75" customHeight="1">
      <c r="A198" s="57"/>
      <c r="B198" s="62">
        <v>41962</v>
      </c>
      <c r="C198" s="57" t="s">
        <v>642</v>
      </c>
      <c r="D198" s="59" t="s">
        <v>666</v>
      </c>
      <c r="E198" s="68">
        <v>272</v>
      </c>
    </row>
    <row r="199" spans="1:5" s="7" customFormat="1" ht="12.75" customHeight="1">
      <c r="A199" s="60"/>
      <c r="B199" s="61">
        <v>41962</v>
      </c>
      <c r="C199" s="60" t="s">
        <v>642</v>
      </c>
      <c r="D199" s="65" t="s">
        <v>666</v>
      </c>
      <c r="E199" s="67">
        <v>78</v>
      </c>
    </row>
    <row r="200" spans="1:5" s="7" customFormat="1" ht="12.75" customHeight="1">
      <c r="A200" s="57"/>
      <c r="B200" s="62">
        <v>41960</v>
      </c>
      <c r="C200" s="57" t="s">
        <v>642</v>
      </c>
      <c r="D200" s="59" t="s">
        <v>667</v>
      </c>
      <c r="E200" s="68">
        <v>10.003222019999999</v>
      </c>
    </row>
    <row r="201" spans="1:5" s="7" customFormat="1" ht="12.75" customHeight="1">
      <c r="A201" s="60"/>
      <c r="B201" s="61">
        <v>41957</v>
      </c>
      <c r="C201" s="60" t="s">
        <v>642</v>
      </c>
      <c r="D201" s="65" t="s">
        <v>1802</v>
      </c>
      <c r="E201" s="67">
        <v>8.25000000000012</v>
      </c>
    </row>
    <row r="202" spans="1:5" s="7" customFormat="1" ht="12.75" customHeight="1">
      <c r="A202" s="57"/>
      <c r="B202" s="62">
        <v>41957</v>
      </c>
      <c r="C202" s="57" t="s">
        <v>642</v>
      </c>
      <c r="D202" s="59" t="s">
        <v>1802</v>
      </c>
      <c r="E202" s="68">
        <v>46.7500000000012</v>
      </c>
    </row>
    <row r="203" spans="1:5" s="7" customFormat="1" ht="12.75" customHeight="1">
      <c r="A203" s="60"/>
      <c r="B203" s="61">
        <v>41956</v>
      </c>
      <c r="C203" s="60" t="s">
        <v>642</v>
      </c>
      <c r="D203" s="65" t="s">
        <v>667</v>
      </c>
      <c r="E203" s="67">
        <v>50.00000012</v>
      </c>
    </row>
    <row r="204" spans="1:5" s="7" customFormat="1" ht="12.75" customHeight="1">
      <c r="A204" s="57"/>
      <c r="B204" s="62">
        <v>41955</v>
      </c>
      <c r="C204" s="57" t="s">
        <v>642</v>
      </c>
      <c r="D204" s="59" t="s">
        <v>2233</v>
      </c>
      <c r="E204" s="68">
        <v>90</v>
      </c>
    </row>
    <row r="205" spans="1:5" s="7" customFormat="1" ht="12.75" customHeight="1">
      <c r="A205" s="60"/>
      <c r="B205" s="61">
        <v>41954</v>
      </c>
      <c r="C205" s="60" t="s">
        <v>642</v>
      </c>
      <c r="D205" s="65" t="s">
        <v>1421</v>
      </c>
      <c r="E205" s="67">
        <v>64.535565</v>
      </c>
    </row>
    <row r="206" spans="1:5" s="7" customFormat="1" ht="12.75" customHeight="1">
      <c r="A206" s="57"/>
      <c r="B206" s="62">
        <v>41953</v>
      </c>
      <c r="C206" s="57" t="s">
        <v>642</v>
      </c>
      <c r="D206" s="59" t="s">
        <v>1492</v>
      </c>
      <c r="E206" s="68">
        <v>50.000000001000004</v>
      </c>
    </row>
    <row r="207" spans="1:5" s="7" customFormat="1" ht="12.75" customHeight="1">
      <c r="A207" s="60"/>
      <c r="B207" s="61">
        <v>41952</v>
      </c>
      <c r="C207" s="60" t="s">
        <v>642</v>
      </c>
      <c r="D207" s="65" t="s">
        <v>2233</v>
      </c>
      <c r="E207" s="67">
        <v>70</v>
      </c>
    </row>
    <row r="208" spans="1:5" s="7" customFormat="1" ht="12.75" customHeight="1">
      <c r="A208" s="57"/>
      <c r="B208" s="62">
        <v>41950</v>
      </c>
      <c r="C208" s="57" t="s">
        <v>642</v>
      </c>
      <c r="D208" s="59" t="s">
        <v>1660</v>
      </c>
      <c r="E208" s="68">
        <v>44.55</v>
      </c>
    </row>
    <row r="209" spans="1:5" s="7" customFormat="1" ht="12.75" customHeight="1">
      <c r="A209" s="60"/>
      <c r="B209" s="61">
        <v>41949</v>
      </c>
      <c r="C209" s="60" t="s">
        <v>642</v>
      </c>
      <c r="D209" s="65" t="s">
        <v>1848</v>
      </c>
      <c r="E209" s="67">
        <v>50</v>
      </c>
    </row>
    <row r="210" spans="1:5" s="7" customFormat="1" ht="12.75" customHeight="1">
      <c r="A210" s="57"/>
      <c r="B210" s="62">
        <v>41947</v>
      </c>
      <c r="C210" s="57" t="s">
        <v>642</v>
      </c>
      <c r="D210" s="59" t="s">
        <v>1492</v>
      </c>
      <c r="E210" s="68">
        <v>70.00000000140001</v>
      </c>
    </row>
    <row r="211" spans="1:5" s="7" customFormat="1" ht="12.75" customHeight="1">
      <c r="A211" s="60"/>
      <c r="B211" s="61">
        <v>41946</v>
      </c>
      <c r="C211" s="60" t="s">
        <v>642</v>
      </c>
      <c r="D211" s="65" t="s">
        <v>644</v>
      </c>
      <c r="E211" s="67">
        <v>30</v>
      </c>
    </row>
    <row r="212" spans="1:5" s="7" customFormat="1" ht="12.75" customHeight="1">
      <c r="A212" s="57"/>
      <c r="B212" s="62">
        <v>41943</v>
      </c>
      <c r="C212" s="57" t="s">
        <v>642</v>
      </c>
      <c r="D212" s="59" t="s">
        <v>1660</v>
      </c>
      <c r="E212" s="68">
        <v>29.7888874</v>
      </c>
    </row>
    <row r="213" spans="1:5" s="7" customFormat="1" ht="12.75" customHeight="1">
      <c r="A213" s="60"/>
      <c r="B213" s="61">
        <v>41942</v>
      </c>
      <c r="C213" s="60" t="s">
        <v>642</v>
      </c>
      <c r="D213" s="65" t="s">
        <v>644</v>
      </c>
      <c r="E213" s="67">
        <v>11.076571099999999</v>
      </c>
    </row>
    <row r="214" spans="1:5" s="7" customFormat="1" ht="12.75" customHeight="1">
      <c r="A214" s="57"/>
      <c r="B214" s="62">
        <v>41942</v>
      </c>
      <c r="C214" s="57" t="s">
        <v>642</v>
      </c>
      <c r="D214" s="59" t="s">
        <v>644</v>
      </c>
      <c r="E214" s="68">
        <v>144.91955808000003</v>
      </c>
    </row>
    <row r="215" spans="1:5" s="7" customFormat="1" ht="12.75" customHeight="1">
      <c r="A215" s="60"/>
      <c r="B215" s="61">
        <v>41936</v>
      </c>
      <c r="C215" s="60" t="s">
        <v>642</v>
      </c>
      <c r="D215" s="65" t="s">
        <v>1382</v>
      </c>
      <c r="E215" s="67">
        <v>4.0185148900000005</v>
      </c>
    </row>
    <row r="216" spans="1:5" s="7" customFormat="1" ht="12.75" customHeight="1">
      <c r="A216" s="57"/>
      <c r="B216" s="62">
        <v>41936</v>
      </c>
      <c r="C216" s="57" t="s">
        <v>642</v>
      </c>
      <c r="D216" s="59" t="s">
        <v>1382</v>
      </c>
      <c r="E216" s="68">
        <v>16.07406048</v>
      </c>
    </row>
    <row r="217" spans="1:5" s="7" customFormat="1" ht="12.75" customHeight="1">
      <c r="A217" s="60"/>
      <c r="B217" s="61">
        <v>41936</v>
      </c>
      <c r="C217" s="60" t="s">
        <v>642</v>
      </c>
      <c r="D217" s="65" t="s">
        <v>2358</v>
      </c>
      <c r="E217" s="67">
        <v>10</v>
      </c>
    </row>
    <row r="218" spans="1:5" s="7" customFormat="1" ht="12.75" customHeight="1">
      <c r="A218" s="57"/>
      <c r="B218" s="62">
        <v>41929</v>
      </c>
      <c r="C218" s="57" t="s">
        <v>642</v>
      </c>
      <c r="D218" s="59" t="s">
        <v>1660</v>
      </c>
      <c r="E218" s="68">
        <v>52.55430246</v>
      </c>
    </row>
    <row r="219" spans="1:5" s="7" customFormat="1" ht="12.75" customHeight="1">
      <c r="A219" s="60"/>
      <c r="B219" s="61">
        <v>41928</v>
      </c>
      <c r="C219" s="60" t="s">
        <v>642</v>
      </c>
      <c r="D219" s="65" t="s">
        <v>2233</v>
      </c>
      <c r="E219" s="67">
        <v>24.80661832000008</v>
      </c>
    </row>
    <row r="220" spans="1:5" s="7" customFormat="1" ht="12.75" customHeight="1">
      <c r="A220" s="57"/>
      <c r="B220" s="62">
        <v>41928</v>
      </c>
      <c r="C220" s="57" t="s">
        <v>642</v>
      </c>
      <c r="D220" s="59" t="s">
        <v>2233</v>
      </c>
      <c r="E220" s="68">
        <v>22.11555771999992</v>
      </c>
    </row>
    <row r="221" spans="1:5" s="7" customFormat="1" ht="12.75" customHeight="1">
      <c r="A221" s="60"/>
      <c r="B221" s="61">
        <v>41926</v>
      </c>
      <c r="C221" s="60" t="s">
        <v>642</v>
      </c>
      <c r="D221" s="65" t="s">
        <v>1660</v>
      </c>
      <c r="E221" s="67">
        <v>7.5904077899999995</v>
      </c>
    </row>
    <row r="222" spans="1:5" s="7" customFormat="1" ht="12.75" customHeight="1">
      <c r="A222" s="57"/>
      <c r="B222" s="62">
        <v>41925</v>
      </c>
      <c r="C222" s="57" t="s">
        <v>642</v>
      </c>
      <c r="D222" s="59" t="s">
        <v>1660</v>
      </c>
      <c r="E222" s="68">
        <v>250</v>
      </c>
    </row>
    <row r="223" spans="1:5" s="7" customFormat="1" ht="12.75" customHeight="1">
      <c r="A223" s="60"/>
      <c r="B223" s="61">
        <v>41923</v>
      </c>
      <c r="C223" s="60" t="s">
        <v>642</v>
      </c>
      <c r="D223" s="65" t="s">
        <v>644</v>
      </c>
      <c r="E223" s="67">
        <v>28.90728064</v>
      </c>
    </row>
    <row r="224" spans="1:5" s="7" customFormat="1" ht="12.75" customHeight="1">
      <c r="A224" s="57"/>
      <c r="B224" s="62">
        <v>41914</v>
      </c>
      <c r="C224" s="57" t="s">
        <v>642</v>
      </c>
      <c r="D224" s="59" t="s">
        <v>2233</v>
      </c>
      <c r="E224" s="68">
        <v>321.1485830000006</v>
      </c>
    </row>
    <row r="225" spans="1:5" s="7" customFormat="1" ht="12.75" customHeight="1">
      <c r="A225" s="60"/>
      <c r="B225" s="61">
        <v>41912</v>
      </c>
      <c r="C225" s="60" t="s">
        <v>642</v>
      </c>
      <c r="D225" s="65" t="s">
        <v>1492</v>
      </c>
      <c r="E225" s="67">
        <v>188.96897644</v>
      </c>
    </row>
    <row r="226" spans="1:5" s="7" customFormat="1" ht="12.75" customHeight="1">
      <c r="A226" s="57"/>
      <c r="B226" s="62">
        <v>41912</v>
      </c>
      <c r="C226" s="57" t="s">
        <v>642</v>
      </c>
      <c r="D226" s="59" t="s">
        <v>1848</v>
      </c>
      <c r="E226" s="68">
        <v>55.645524550000005</v>
      </c>
    </row>
    <row r="227" spans="1:5" s="7" customFormat="1" ht="12.75" customHeight="1">
      <c r="A227" s="60"/>
      <c r="B227" s="61">
        <v>41911</v>
      </c>
      <c r="C227" s="60" t="s">
        <v>642</v>
      </c>
      <c r="D227" s="65" t="s">
        <v>1660</v>
      </c>
      <c r="E227" s="67">
        <v>4.02845568</v>
      </c>
    </row>
    <row r="228" spans="1:5" s="7" customFormat="1" ht="12.75" customHeight="1">
      <c r="A228" s="57"/>
      <c r="B228" s="62">
        <v>41908</v>
      </c>
      <c r="C228" s="57" t="s">
        <v>642</v>
      </c>
      <c r="D228" s="59" t="s">
        <v>1492</v>
      </c>
      <c r="E228" s="68">
        <v>40</v>
      </c>
    </row>
    <row r="229" spans="1:5" s="7" customFormat="1" ht="12.75" customHeight="1">
      <c r="A229" s="60"/>
      <c r="B229" s="61">
        <v>41907</v>
      </c>
      <c r="C229" s="60" t="s">
        <v>642</v>
      </c>
      <c r="D229" s="65" t="s">
        <v>1492</v>
      </c>
      <c r="E229" s="67">
        <v>16</v>
      </c>
    </row>
    <row r="230" spans="1:5" s="7" customFormat="1" ht="12.75" customHeight="1">
      <c r="A230" s="57"/>
      <c r="B230" s="62">
        <v>41907</v>
      </c>
      <c r="C230" s="57" t="s">
        <v>642</v>
      </c>
      <c r="D230" s="59" t="s">
        <v>1492</v>
      </c>
      <c r="E230" s="68">
        <v>24</v>
      </c>
    </row>
    <row r="231" spans="1:5" s="7" customFormat="1" ht="12.75" customHeight="1">
      <c r="A231" s="60"/>
      <c r="B231" s="61">
        <v>41907</v>
      </c>
      <c r="C231" s="60" t="s">
        <v>642</v>
      </c>
      <c r="D231" s="65" t="s">
        <v>1825</v>
      </c>
      <c r="E231" s="67">
        <v>25</v>
      </c>
    </row>
    <row r="232" spans="1:5" s="7" customFormat="1" ht="12.75" customHeight="1">
      <c r="A232" s="57"/>
      <c r="B232" s="62">
        <v>41907</v>
      </c>
      <c r="C232" s="57" t="s">
        <v>642</v>
      </c>
      <c r="D232" s="59" t="s">
        <v>644</v>
      </c>
      <c r="E232" s="68">
        <v>30</v>
      </c>
    </row>
    <row r="233" spans="1:5" s="7" customFormat="1" ht="12.75" customHeight="1">
      <c r="A233" s="60"/>
      <c r="B233" s="61">
        <v>41906</v>
      </c>
      <c r="C233" s="60" t="s">
        <v>642</v>
      </c>
      <c r="D233" s="65" t="s">
        <v>2233</v>
      </c>
      <c r="E233" s="67">
        <v>12.02646684</v>
      </c>
    </row>
    <row r="234" spans="1:5" s="7" customFormat="1" ht="12.75" customHeight="1">
      <c r="A234" s="57"/>
      <c r="B234" s="62">
        <v>41906</v>
      </c>
      <c r="C234" s="57" t="s">
        <v>642</v>
      </c>
      <c r="D234" s="59" t="s">
        <v>2233</v>
      </c>
      <c r="E234" s="68">
        <v>108.9980538</v>
      </c>
    </row>
    <row r="235" spans="1:5" s="7" customFormat="1" ht="12.75" customHeight="1">
      <c r="A235" s="60"/>
      <c r="B235" s="61">
        <v>41905</v>
      </c>
      <c r="C235" s="60" t="s">
        <v>642</v>
      </c>
      <c r="D235" s="65" t="s">
        <v>2233</v>
      </c>
      <c r="E235" s="67">
        <v>15.054354810000001</v>
      </c>
    </row>
    <row r="236" spans="1:5" s="7" customFormat="1" ht="12.75" customHeight="1">
      <c r="A236" s="57"/>
      <c r="B236" s="62">
        <v>41901</v>
      </c>
      <c r="C236" s="57" t="s">
        <v>642</v>
      </c>
      <c r="D236" s="59" t="s">
        <v>2234</v>
      </c>
      <c r="E236" s="68">
        <v>24.86320079</v>
      </c>
    </row>
    <row r="237" spans="1:5" s="7" customFormat="1" ht="12.75" customHeight="1">
      <c r="A237" s="60"/>
      <c r="B237" s="61">
        <v>41900</v>
      </c>
      <c r="C237" s="60" t="s">
        <v>642</v>
      </c>
      <c r="D237" s="65" t="s">
        <v>1848</v>
      </c>
      <c r="E237" s="67">
        <v>274</v>
      </c>
    </row>
    <row r="238" spans="1:5" s="7" customFormat="1" ht="12.75" customHeight="1">
      <c r="A238" s="57"/>
      <c r="B238" s="62">
        <v>41887</v>
      </c>
      <c r="C238" s="57" t="s">
        <v>642</v>
      </c>
      <c r="D238" s="59" t="s">
        <v>645</v>
      </c>
      <c r="E238" s="68">
        <v>150</v>
      </c>
    </row>
    <row r="239" spans="1:5" s="7" customFormat="1" ht="12.75" customHeight="1">
      <c r="A239" s="60"/>
      <c r="B239" s="61">
        <v>41878</v>
      </c>
      <c r="C239" s="60" t="s">
        <v>642</v>
      </c>
      <c r="D239" s="65" t="s">
        <v>2233</v>
      </c>
      <c r="E239" s="67">
        <v>15.9031785</v>
      </c>
    </row>
    <row r="240" spans="1:5" s="7" customFormat="1" ht="12.75" customHeight="1">
      <c r="A240" s="57"/>
      <c r="B240" s="62">
        <v>41878</v>
      </c>
      <c r="C240" s="57" t="s">
        <v>642</v>
      </c>
      <c r="D240" s="59" t="s">
        <v>2233</v>
      </c>
      <c r="E240" s="68">
        <v>54.2360799</v>
      </c>
    </row>
    <row r="241" spans="1:5" s="7" customFormat="1" ht="12.75" customHeight="1">
      <c r="A241" s="60"/>
      <c r="B241" s="61">
        <v>41878</v>
      </c>
      <c r="C241" s="60" t="s">
        <v>642</v>
      </c>
      <c r="D241" s="65" t="s">
        <v>2512</v>
      </c>
      <c r="E241" s="67">
        <v>1.5</v>
      </c>
    </row>
    <row r="242" spans="1:5" s="7" customFormat="1" ht="12.75" customHeight="1">
      <c r="A242" s="57"/>
      <c r="B242" s="62">
        <v>41878</v>
      </c>
      <c r="C242" s="57" t="s">
        <v>642</v>
      </c>
      <c r="D242" s="59" t="s">
        <v>2512</v>
      </c>
      <c r="E242" s="68">
        <v>14</v>
      </c>
    </row>
    <row r="243" spans="1:5" s="7" customFormat="1" ht="12.75" customHeight="1">
      <c r="A243" s="60"/>
      <c r="B243" s="61">
        <v>41876</v>
      </c>
      <c r="C243" s="60" t="s">
        <v>642</v>
      </c>
      <c r="D243" s="65" t="s">
        <v>1848</v>
      </c>
      <c r="E243" s="67">
        <v>28.22898151</v>
      </c>
    </row>
    <row r="244" spans="1:5" s="7" customFormat="1" ht="12.75" customHeight="1">
      <c r="A244" s="57"/>
      <c r="B244" s="62">
        <v>41871</v>
      </c>
      <c r="C244" s="57" t="s">
        <v>642</v>
      </c>
      <c r="D244" s="59" t="s">
        <v>1492</v>
      </c>
      <c r="E244" s="68">
        <v>17.38149487</v>
      </c>
    </row>
    <row r="245" spans="1:5" s="7" customFormat="1" ht="12.75" customHeight="1">
      <c r="A245" s="60"/>
      <c r="B245" s="61">
        <v>41871</v>
      </c>
      <c r="C245" s="60" t="s">
        <v>642</v>
      </c>
      <c r="D245" s="65" t="s">
        <v>1492</v>
      </c>
      <c r="E245" s="67">
        <v>45</v>
      </c>
    </row>
    <row r="246" spans="1:5" s="7" customFormat="1" ht="12.75" customHeight="1">
      <c r="A246" s="57"/>
      <c r="B246" s="62">
        <v>41866</v>
      </c>
      <c r="C246" s="57" t="s">
        <v>642</v>
      </c>
      <c r="D246" s="59" t="s">
        <v>1443</v>
      </c>
      <c r="E246" s="68">
        <v>45.973330649999994</v>
      </c>
    </row>
    <row r="247" spans="1:5" s="7" customFormat="1" ht="12.75" customHeight="1">
      <c r="A247" s="60"/>
      <c r="B247" s="61">
        <v>41866</v>
      </c>
      <c r="C247" s="60" t="s">
        <v>642</v>
      </c>
      <c r="D247" s="65" t="s">
        <v>1443</v>
      </c>
      <c r="E247" s="67">
        <v>26.674943250000002</v>
      </c>
    </row>
    <row r="248" spans="1:5" s="7" customFormat="1" ht="12.75" customHeight="1">
      <c r="A248" s="57"/>
      <c r="B248" s="62">
        <v>41866</v>
      </c>
      <c r="C248" s="57" t="s">
        <v>642</v>
      </c>
      <c r="D248" s="59" t="s">
        <v>1421</v>
      </c>
      <c r="E248" s="68">
        <v>224.7</v>
      </c>
    </row>
    <row r="249" spans="1:5" s="7" customFormat="1" ht="12.75" customHeight="1">
      <c r="A249" s="60"/>
      <c r="B249" s="61">
        <v>41863</v>
      </c>
      <c r="C249" s="60" t="s">
        <v>642</v>
      </c>
      <c r="D249" s="65" t="s">
        <v>1802</v>
      </c>
      <c r="E249" s="67">
        <v>2.29166533999998</v>
      </c>
    </row>
    <row r="250" spans="1:5" s="7" customFormat="1" ht="12.75" customHeight="1">
      <c r="A250" s="57"/>
      <c r="B250" s="62">
        <v>41863</v>
      </c>
      <c r="C250" s="57" t="s">
        <v>642</v>
      </c>
      <c r="D250" s="59" t="s">
        <v>1802</v>
      </c>
      <c r="E250" s="68">
        <v>15.336435539999941</v>
      </c>
    </row>
    <row r="251" spans="1:5" s="7" customFormat="1" ht="12.75" customHeight="1">
      <c r="A251" s="60"/>
      <c r="B251" s="61">
        <v>41862</v>
      </c>
      <c r="C251" s="60" t="s">
        <v>642</v>
      </c>
      <c r="D251" s="65" t="s">
        <v>1848</v>
      </c>
      <c r="E251" s="67">
        <v>275</v>
      </c>
    </row>
    <row r="252" spans="1:5" s="7" customFormat="1" ht="12.75" customHeight="1">
      <c r="A252" s="57"/>
      <c r="B252" s="62">
        <v>41859</v>
      </c>
      <c r="C252" s="57" t="s">
        <v>642</v>
      </c>
      <c r="D252" s="59" t="s">
        <v>1848</v>
      </c>
      <c r="E252" s="68">
        <v>70</v>
      </c>
    </row>
    <row r="253" spans="1:5" s="7" customFormat="1" ht="12.75" customHeight="1">
      <c r="A253" s="60"/>
      <c r="B253" s="61">
        <v>41856</v>
      </c>
      <c r="C253" s="60" t="s">
        <v>642</v>
      </c>
      <c r="D253" s="65" t="s">
        <v>644</v>
      </c>
      <c r="E253" s="67">
        <v>22.36600014</v>
      </c>
    </row>
    <row r="254" spans="1:5" s="7" customFormat="1" ht="12.75" customHeight="1">
      <c r="A254" s="57"/>
      <c r="B254" s="62">
        <v>41851</v>
      </c>
      <c r="C254" s="57" t="s">
        <v>642</v>
      </c>
      <c r="D254" s="59" t="s">
        <v>2234</v>
      </c>
      <c r="E254" s="68">
        <v>30.267</v>
      </c>
    </row>
    <row r="255" spans="1:5" s="7" customFormat="1" ht="12.75" customHeight="1">
      <c r="A255" s="60"/>
      <c r="B255" s="61">
        <v>41851</v>
      </c>
      <c r="C255" s="60" t="s">
        <v>642</v>
      </c>
      <c r="D255" s="65" t="s">
        <v>2234</v>
      </c>
      <c r="E255" s="67">
        <v>8.88636125</v>
      </c>
    </row>
    <row r="256" spans="1:5" s="7" customFormat="1" ht="12.75" customHeight="1">
      <c r="A256" s="57"/>
      <c r="B256" s="62">
        <v>41851</v>
      </c>
      <c r="C256" s="57" t="s">
        <v>642</v>
      </c>
      <c r="D256" s="59" t="s">
        <v>2234</v>
      </c>
      <c r="E256" s="68">
        <v>140</v>
      </c>
    </row>
    <row r="257" spans="1:5" s="7" customFormat="1" ht="12.75" customHeight="1">
      <c r="A257" s="60"/>
      <c r="B257" s="61">
        <v>41850</v>
      </c>
      <c r="C257" s="60" t="s">
        <v>642</v>
      </c>
      <c r="D257" s="65" t="s">
        <v>2233</v>
      </c>
      <c r="E257" s="67">
        <v>27.87650964</v>
      </c>
    </row>
    <row r="258" spans="1:5" s="7" customFormat="1" ht="12.75" customHeight="1">
      <c r="A258" s="57"/>
      <c r="B258" s="62">
        <v>41850</v>
      </c>
      <c r="C258" s="57" t="s">
        <v>642</v>
      </c>
      <c r="D258" s="59" t="s">
        <v>2233</v>
      </c>
      <c r="E258" s="68">
        <v>190.8507839</v>
      </c>
    </row>
    <row r="259" spans="1:5" s="7" customFormat="1" ht="12.75" customHeight="1">
      <c r="A259" s="60"/>
      <c r="B259" s="61">
        <v>41842</v>
      </c>
      <c r="C259" s="60" t="s">
        <v>642</v>
      </c>
      <c r="D259" s="65" t="s">
        <v>2234</v>
      </c>
      <c r="E259" s="67">
        <v>130</v>
      </c>
    </row>
    <row r="260" spans="1:5" s="7" customFormat="1" ht="12.75" customHeight="1">
      <c r="A260" s="57"/>
      <c r="B260" s="62">
        <v>41842</v>
      </c>
      <c r="C260" s="57" t="s">
        <v>642</v>
      </c>
      <c r="D260" s="59" t="s">
        <v>666</v>
      </c>
      <c r="E260" s="68">
        <v>25</v>
      </c>
    </row>
    <row r="261" spans="1:5" s="7" customFormat="1" ht="12.75" customHeight="1">
      <c r="A261" s="60"/>
      <c r="B261" s="61">
        <v>41842</v>
      </c>
      <c r="C261" s="60" t="s">
        <v>642</v>
      </c>
      <c r="D261" s="65" t="s">
        <v>1492</v>
      </c>
      <c r="E261" s="67">
        <v>81</v>
      </c>
    </row>
    <row r="262" spans="1:5" s="7" customFormat="1" ht="12.75" customHeight="1">
      <c r="A262" s="57"/>
      <c r="B262" s="62">
        <v>41842</v>
      </c>
      <c r="C262" s="57" t="s">
        <v>642</v>
      </c>
      <c r="D262" s="59" t="s">
        <v>1492</v>
      </c>
      <c r="E262" s="68">
        <v>34.2</v>
      </c>
    </row>
    <row r="263" spans="1:5" s="7" customFormat="1" ht="12.75" customHeight="1">
      <c r="A263" s="60"/>
      <c r="B263" s="61">
        <v>41842</v>
      </c>
      <c r="C263" s="60" t="s">
        <v>642</v>
      </c>
      <c r="D263" s="65" t="s">
        <v>1492</v>
      </c>
      <c r="E263" s="67">
        <v>79.2</v>
      </c>
    </row>
    <row r="264" spans="1:5" s="7" customFormat="1" ht="12.75" customHeight="1">
      <c r="A264" s="57"/>
      <c r="B264" s="62">
        <v>41841</v>
      </c>
      <c r="C264" s="57" t="s">
        <v>642</v>
      </c>
      <c r="D264" s="59" t="s">
        <v>666</v>
      </c>
      <c r="E264" s="68">
        <v>2.04812718</v>
      </c>
    </row>
    <row r="265" spans="1:5" s="7" customFormat="1" ht="12.75" customHeight="1">
      <c r="A265" s="60"/>
      <c r="B265" s="61">
        <v>41841</v>
      </c>
      <c r="C265" s="60" t="s">
        <v>642</v>
      </c>
      <c r="D265" s="65" t="s">
        <v>666</v>
      </c>
      <c r="E265" s="67">
        <v>4.02345106</v>
      </c>
    </row>
    <row r="266" spans="1:5" s="7" customFormat="1" ht="12.75" customHeight="1">
      <c r="A266" s="57"/>
      <c r="B266" s="62">
        <v>41835</v>
      </c>
      <c r="C266" s="57" t="s">
        <v>642</v>
      </c>
      <c r="D266" s="59" t="s">
        <v>2233</v>
      </c>
      <c r="E266" s="68">
        <v>86.07467965000001</v>
      </c>
    </row>
    <row r="267" spans="1:5" s="7" customFormat="1" ht="12.75" customHeight="1">
      <c r="A267" s="60"/>
      <c r="B267" s="61">
        <v>41834</v>
      </c>
      <c r="C267" s="60" t="s">
        <v>642</v>
      </c>
      <c r="D267" s="65" t="s">
        <v>1848</v>
      </c>
      <c r="E267" s="67">
        <v>31</v>
      </c>
    </row>
    <row r="268" spans="1:5" s="7" customFormat="1" ht="12.75" customHeight="1">
      <c r="A268" s="57"/>
      <c r="B268" s="62">
        <v>41831</v>
      </c>
      <c r="C268" s="57" t="s">
        <v>642</v>
      </c>
      <c r="D268" s="59" t="s">
        <v>644</v>
      </c>
      <c r="E268" s="68">
        <v>50</v>
      </c>
    </row>
    <row r="269" spans="1:5" s="7" customFormat="1" ht="12.75" customHeight="1">
      <c r="A269" s="60"/>
      <c r="B269" s="61">
        <v>41829</v>
      </c>
      <c r="C269" s="60" t="s">
        <v>642</v>
      </c>
      <c r="D269" s="65" t="s">
        <v>2511</v>
      </c>
      <c r="E269" s="67">
        <v>41.783665</v>
      </c>
    </row>
    <row r="270" spans="1:5" s="7" customFormat="1" ht="12.75" customHeight="1">
      <c r="A270" s="57"/>
      <c r="B270" s="62">
        <v>41823</v>
      </c>
      <c r="C270" s="57" t="s">
        <v>642</v>
      </c>
      <c r="D270" s="59" t="s">
        <v>666</v>
      </c>
      <c r="E270" s="68">
        <v>8.06531728</v>
      </c>
    </row>
    <row r="271" spans="1:5" s="7" customFormat="1" ht="12.75" customHeight="1">
      <c r="A271" s="60"/>
      <c r="B271" s="61">
        <v>41820</v>
      </c>
      <c r="C271" s="60" t="s">
        <v>642</v>
      </c>
      <c r="D271" s="65" t="s">
        <v>1802</v>
      </c>
      <c r="E271" s="67">
        <v>21</v>
      </c>
    </row>
    <row r="272" spans="1:5" s="7" customFormat="1" ht="12.75" customHeight="1">
      <c r="A272" s="57"/>
      <c r="B272" s="62">
        <v>41817</v>
      </c>
      <c r="C272" s="57" t="s">
        <v>642</v>
      </c>
      <c r="D272" s="59" t="s">
        <v>644</v>
      </c>
      <c r="E272" s="68">
        <v>140</v>
      </c>
    </row>
    <row r="273" spans="1:5" s="7" customFormat="1" ht="12.75" customHeight="1">
      <c r="A273" s="60"/>
      <c r="B273" s="61">
        <v>41817</v>
      </c>
      <c r="C273" s="60" t="s">
        <v>642</v>
      </c>
      <c r="D273" s="65" t="s">
        <v>2233</v>
      </c>
      <c r="E273" s="67">
        <v>380</v>
      </c>
    </row>
    <row r="274" spans="1:5" s="7" customFormat="1" ht="12.75" customHeight="1">
      <c r="A274" s="57"/>
      <c r="B274" s="62">
        <v>41816</v>
      </c>
      <c r="C274" s="57" t="s">
        <v>642</v>
      </c>
      <c r="D274" s="59" t="s">
        <v>2234</v>
      </c>
      <c r="E274" s="68">
        <v>40</v>
      </c>
    </row>
    <row r="275" spans="1:5" s="7" customFormat="1" ht="12.75" customHeight="1">
      <c r="A275" s="60"/>
      <c r="B275" s="61">
        <v>41814</v>
      </c>
      <c r="C275" s="60" t="s">
        <v>642</v>
      </c>
      <c r="D275" s="65" t="s">
        <v>1598</v>
      </c>
      <c r="E275" s="67">
        <v>50</v>
      </c>
    </row>
    <row r="276" spans="1:5" s="7" customFormat="1" ht="12.75" customHeight="1">
      <c r="A276" s="57"/>
      <c r="B276" s="62">
        <v>41808</v>
      </c>
      <c r="C276" s="57" t="s">
        <v>642</v>
      </c>
      <c r="D276" s="59" t="s">
        <v>1421</v>
      </c>
      <c r="E276" s="68">
        <v>36.80000000000028</v>
      </c>
    </row>
    <row r="277" spans="1:5" s="7" customFormat="1" ht="12.75" customHeight="1">
      <c r="A277" s="60"/>
      <c r="B277" s="61">
        <v>41801</v>
      </c>
      <c r="C277" s="60" t="s">
        <v>642</v>
      </c>
      <c r="D277" s="65" t="s">
        <v>2233</v>
      </c>
      <c r="E277" s="67">
        <v>890.8243962500011</v>
      </c>
    </row>
    <row r="278" spans="1:5" s="7" customFormat="1" ht="12.75" customHeight="1">
      <c r="A278" s="57"/>
      <c r="B278" s="62">
        <v>41796</v>
      </c>
      <c r="C278" s="57" t="s">
        <v>642</v>
      </c>
      <c r="D278" s="59" t="s">
        <v>666</v>
      </c>
      <c r="E278" s="68">
        <v>100</v>
      </c>
    </row>
    <row r="279" spans="1:5" s="7" customFormat="1" ht="12.75" customHeight="1">
      <c r="A279" s="60"/>
      <c r="B279" s="61">
        <v>41795</v>
      </c>
      <c r="C279" s="60" t="s">
        <v>642</v>
      </c>
      <c r="D279" s="65" t="s">
        <v>668</v>
      </c>
      <c r="E279" s="67">
        <v>85</v>
      </c>
    </row>
    <row r="280" spans="1:5" s="7" customFormat="1" ht="12.75" customHeight="1">
      <c r="A280" s="57"/>
      <c r="B280" s="62">
        <v>41785</v>
      </c>
      <c r="C280" s="57" t="s">
        <v>642</v>
      </c>
      <c r="D280" s="59" t="s">
        <v>644</v>
      </c>
      <c r="E280" s="68">
        <v>11.4220834</v>
      </c>
    </row>
    <row r="281" spans="1:5" s="7" customFormat="1" ht="12.75" customHeight="1">
      <c r="A281" s="60"/>
      <c r="B281" s="61">
        <v>41782</v>
      </c>
      <c r="C281" s="60" t="s">
        <v>642</v>
      </c>
      <c r="D281" s="65" t="s">
        <v>1848</v>
      </c>
      <c r="E281" s="67">
        <v>35</v>
      </c>
    </row>
    <row r="282" spans="1:5" s="7" customFormat="1" ht="12.75" customHeight="1">
      <c r="A282" s="57"/>
      <c r="B282" s="62">
        <v>41781</v>
      </c>
      <c r="C282" s="57" t="s">
        <v>642</v>
      </c>
      <c r="D282" s="59" t="s">
        <v>1848</v>
      </c>
      <c r="E282" s="68">
        <v>99.9</v>
      </c>
    </row>
    <row r="283" spans="1:5" s="7" customFormat="1" ht="12.75" customHeight="1">
      <c r="A283" s="60"/>
      <c r="B283" s="61">
        <v>41781</v>
      </c>
      <c r="C283" s="60" t="s">
        <v>642</v>
      </c>
      <c r="D283" s="65" t="s">
        <v>1848</v>
      </c>
      <c r="E283" s="67">
        <v>50.1</v>
      </c>
    </row>
    <row r="284" spans="1:5" s="7" customFormat="1" ht="12.75" customHeight="1">
      <c r="A284" s="57"/>
      <c r="B284" s="62">
        <v>41774</v>
      </c>
      <c r="C284" s="57" t="s">
        <v>642</v>
      </c>
      <c r="D284" s="59" t="s">
        <v>1848</v>
      </c>
      <c r="E284" s="68">
        <v>52.671625999999996</v>
      </c>
    </row>
    <row r="285" spans="1:5" s="7" customFormat="1" ht="12.75" customHeight="1">
      <c r="A285" s="60"/>
      <c r="B285" s="61">
        <v>41773</v>
      </c>
      <c r="C285" s="60" t="s">
        <v>642</v>
      </c>
      <c r="D285" s="65" t="s">
        <v>1421</v>
      </c>
      <c r="E285" s="67">
        <v>85</v>
      </c>
    </row>
    <row r="286" spans="1:5" s="7" customFormat="1" ht="12.75" customHeight="1">
      <c r="A286" s="57"/>
      <c r="B286" s="62">
        <v>41767</v>
      </c>
      <c r="C286" s="57" t="s">
        <v>642</v>
      </c>
      <c r="D286" s="59" t="s">
        <v>1825</v>
      </c>
      <c r="E286" s="68">
        <v>29.96002528</v>
      </c>
    </row>
    <row r="287" spans="1:5" s="7" customFormat="1" ht="12.75" customHeight="1">
      <c r="A287" s="60"/>
      <c r="B287" s="61">
        <v>41764</v>
      </c>
      <c r="C287" s="60" t="s">
        <v>642</v>
      </c>
      <c r="D287" s="65" t="s">
        <v>2234</v>
      </c>
      <c r="E287" s="67">
        <v>36.19317864</v>
      </c>
    </row>
    <row r="288" spans="1:5" s="7" customFormat="1" ht="12.75" customHeight="1">
      <c r="A288" s="57"/>
      <c r="B288" s="62">
        <v>41760</v>
      </c>
      <c r="C288" s="57" t="s">
        <v>642</v>
      </c>
      <c r="D288" s="59" t="s">
        <v>1660</v>
      </c>
      <c r="E288" s="68">
        <v>30.959777440000003</v>
      </c>
    </row>
    <row r="289" spans="1:5" s="7" customFormat="1" ht="12.75" customHeight="1">
      <c r="A289" s="60"/>
      <c r="B289" s="61">
        <v>41754</v>
      </c>
      <c r="C289" s="60" t="s">
        <v>642</v>
      </c>
      <c r="D289" s="65" t="s">
        <v>1421</v>
      </c>
      <c r="E289" s="67">
        <v>7.5</v>
      </c>
    </row>
    <row r="290" spans="1:5" s="7" customFormat="1" ht="12.75" customHeight="1">
      <c r="A290" s="57"/>
      <c r="B290" s="62">
        <v>41746</v>
      </c>
      <c r="C290" s="57" t="s">
        <v>642</v>
      </c>
      <c r="D290" s="59" t="s">
        <v>667</v>
      </c>
      <c r="E290" s="68">
        <v>27</v>
      </c>
    </row>
    <row r="291" spans="1:5" s="7" customFormat="1" ht="12.75" customHeight="1">
      <c r="A291" s="60"/>
      <c r="B291" s="61">
        <v>41736</v>
      </c>
      <c r="C291" s="60" t="s">
        <v>642</v>
      </c>
      <c r="D291" s="65" t="s">
        <v>1848</v>
      </c>
      <c r="E291" s="67">
        <v>46.5</v>
      </c>
    </row>
    <row r="292" spans="1:5" s="7" customFormat="1" ht="12.75" customHeight="1">
      <c r="A292" s="57"/>
      <c r="B292" s="62">
        <v>41733</v>
      </c>
      <c r="C292" s="57" t="s">
        <v>642</v>
      </c>
      <c r="D292" s="59" t="s">
        <v>1660</v>
      </c>
      <c r="E292" s="68">
        <v>54.9217632</v>
      </c>
    </row>
    <row r="293" spans="1:5" s="7" customFormat="1" ht="12.75" customHeight="1">
      <c r="A293" s="60"/>
      <c r="B293" s="61">
        <v>41726</v>
      </c>
      <c r="C293" s="60" t="s">
        <v>642</v>
      </c>
      <c r="D293" s="65" t="s">
        <v>666</v>
      </c>
      <c r="E293" s="67">
        <v>1649.7214850899998</v>
      </c>
    </row>
    <row r="294" spans="1:5" s="7" customFormat="1" ht="12.75" customHeight="1">
      <c r="A294" s="57"/>
      <c r="B294" s="62">
        <v>41725</v>
      </c>
      <c r="C294" s="57" t="s">
        <v>642</v>
      </c>
      <c r="D294" s="59" t="s">
        <v>1660</v>
      </c>
      <c r="E294" s="68">
        <v>74.99999999968</v>
      </c>
    </row>
    <row r="295" spans="1:5" s="7" customFormat="1" ht="12.75" customHeight="1">
      <c r="A295" s="60"/>
      <c r="B295" s="61">
        <v>41719</v>
      </c>
      <c r="C295" s="60" t="s">
        <v>642</v>
      </c>
      <c r="D295" s="65" t="s">
        <v>1492</v>
      </c>
      <c r="E295" s="67">
        <v>100</v>
      </c>
    </row>
    <row r="296" spans="1:5" s="7" customFormat="1" ht="12.75" customHeight="1">
      <c r="A296" s="57"/>
      <c r="B296" s="62">
        <v>41715</v>
      </c>
      <c r="C296" s="57" t="s">
        <v>642</v>
      </c>
      <c r="D296" s="59" t="s">
        <v>1492</v>
      </c>
      <c r="E296" s="68">
        <v>39.44970549</v>
      </c>
    </row>
    <row r="297" spans="1:5" s="7" customFormat="1" ht="12.75" customHeight="1">
      <c r="A297" s="60"/>
      <c r="B297" s="61">
        <v>41715</v>
      </c>
      <c r="C297" s="60" t="s">
        <v>642</v>
      </c>
      <c r="D297" s="65" t="s">
        <v>644</v>
      </c>
      <c r="E297" s="67">
        <v>8.07112098</v>
      </c>
    </row>
    <row r="298" spans="1:5" s="7" customFormat="1" ht="12.75" customHeight="1">
      <c r="A298" s="57"/>
      <c r="B298" s="62">
        <v>41715</v>
      </c>
      <c r="C298" s="57" t="s">
        <v>642</v>
      </c>
      <c r="D298" s="59" t="s">
        <v>644</v>
      </c>
      <c r="E298" s="68">
        <v>32.28447936</v>
      </c>
    </row>
    <row r="299" spans="1:5" s="7" customFormat="1" ht="12.75" customHeight="1">
      <c r="A299" s="60"/>
      <c r="B299" s="61">
        <v>41712</v>
      </c>
      <c r="C299" s="60" t="s">
        <v>642</v>
      </c>
      <c r="D299" s="65" t="s">
        <v>3086</v>
      </c>
      <c r="E299" s="67">
        <v>145.92</v>
      </c>
    </row>
    <row r="300" spans="1:5" s="7" customFormat="1" ht="12.75" customHeight="1">
      <c r="A300" s="57"/>
      <c r="B300" s="62">
        <v>41698</v>
      </c>
      <c r="C300" s="57" t="s">
        <v>642</v>
      </c>
      <c r="D300" s="59" t="s">
        <v>666</v>
      </c>
      <c r="E300" s="68">
        <v>2349.7214843899997</v>
      </c>
    </row>
    <row r="301" spans="1:5" s="7" customFormat="1" ht="12.75" customHeight="1">
      <c r="A301" s="60"/>
      <c r="B301" s="61">
        <v>41696</v>
      </c>
      <c r="C301" s="60" t="s">
        <v>642</v>
      </c>
      <c r="D301" s="65" t="s">
        <v>1848</v>
      </c>
      <c r="E301" s="67">
        <v>132</v>
      </c>
    </row>
    <row r="302" spans="1:5" s="7" customFormat="1" ht="12.75" customHeight="1">
      <c r="A302" s="57"/>
      <c r="B302" s="62">
        <v>41668</v>
      </c>
      <c r="C302" s="57" t="s">
        <v>642</v>
      </c>
      <c r="D302" s="59" t="s">
        <v>666</v>
      </c>
      <c r="E302" s="68">
        <v>1.11604497</v>
      </c>
    </row>
    <row r="303" spans="1:5" s="7" customFormat="1" ht="12.75" customHeight="1">
      <c r="A303" s="60"/>
      <c r="B303" s="61">
        <v>41668</v>
      </c>
      <c r="C303" s="60" t="s">
        <v>642</v>
      </c>
      <c r="D303" s="65" t="s">
        <v>666</v>
      </c>
      <c r="E303" s="67">
        <v>4.464179850000001</v>
      </c>
    </row>
    <row r="304" spans="1:5" s="7" customFormat="1" ht="12.75" customHeight="1">
      <c r="A304" s="57"/>
      <c r="B304" s="62">
        <v>41667</v>
      </c>
      <c r="C304" s="57" t="s">
        <v>642</v>
      </c>
      <c r="D304" s="59" t="s">
        <v>644</v>
      </c>
      <c r="E304" s="68">
        <v>50</v>
      </c>
    </row>
    <row r="305" spans="1:5" s="7" customFormat="1" ht="12.75" customHeight="1">
      <c r="A305" s="60"/>
      <c r="B305" s="61">
        <v>41667</v>
      </c>
      <c r="C305" s="60" t="s">
        <v>642</v>
      </c>
      <c r="D305" s="65" t="s">
        <v>1848</v>
      </c>
      <c r="E305" s="67">
        <v>82.22574975</v>
      </c>
    </row>
    <row r="306" spans="1:5" s="7" customFormat="1" ht="12.75" customHeight="1">
      <c r="A306" s="57"/>
      <c r="B306" s="62">
        <v>41663</v>
      </c>
      <c r="C306" s="57" t="s">
        <v>642</v>
      </c>
      <c r="D306" s="59" t="s">
        <v>644</v>
      </c>
      <c r="E306" s="68">
        <v>14</v>
      </c>
    </row>
    <row r="307" spans="1:5" s="7" customFormat="1" ht="12.75" customHeight="1">
      <c r="A307" s="60"/>
      <c r="B307" s="61">
        <v>41663</v>
      </c>
      <c r="C307" s="60" t="s">
        <v>642</v>
      </c>
      <c r="D307" s="65" t="s">
        <v>644</v>
      </c>
      <c r="E307" s="67">
        <v>26</v>
      </c>
    </row>
    <row r="308" spans="1:5" s="7" customFormat="1" ht="12.75" customHeight="1">
      <c r="A308" s="57"/>
      <c r="B308" s="62">
        <v>41663</v>
      </c>
      <c r="C308" s="57" t="s">
        <v>642</v>
      </c>
      <c r="D308" s="59" t="s">
        <v>644</v>
      </c>
      <c r="E308" s="68">
        <v>60</v>
      </c>
    </row>
    <row r="309" spans="1:5" s="7" customFormat="1" ht="12.75" customHeight="1">
      <c r="A309" s="60"/>
      <c r="B309" s="61">
        <v>41649</v>
      </c>
      <c r="C309" s="60" t="s">
        <v>642</v>
      </c>
      <c r="D309" s="65" t="s">
        <v>1802</v>
      </c>
      <c r="E309" s="67">
        <v>4.700000060000001</v>
      </c>
    </row>
    <row r="310" spans="1:5" s="7" customFormat="1" ht="12.75" customHeight="1">
      <c r="A310" s="57"/>
      <c r="B310" s="62">
        <v>41649</v>
      </c>
      <c r="C310" s="57" t="s">
        <v>642</v>
      </c>
      <c r="D310" s="59" t="s">
        <v>1802</v>
      </c>
      <c r="E310" s="68">
        <v>18.800000219999998</v>
      </c>
    </row>
    <row r="311" spans="1:5" s="7" customFormat="1" ht="12.75" customHeight="1">
      <c r="A311" s="60"/>
      <c r="B311" s="61">
        <v>41645</v>
      </c>
      <c r="C311" s="60" t="s">
        <v>642</v>
      </c>
      <c r="D311" s="65" t="s">
        <v>1492</v>
      </c>
      <c r="E311" s="67">
        <v>1.7938606000000001</v>
      </c>
    </row>
    <row r="312" spans="1:5" s="7" customFormat="1" ht="12.75" customHeight="1">
      <c r="A312" s="57"/>
      <c r="B312" s="62">
        <v>41645</v>
      </c>
      <c r="C312" s="57" t="s">
        <v>642</v>
      </c>
      <c r="D312" s="59" t="s">
        <v>1492</v>
      </c>
      <c r="E312" s="68">
        <v>15.247815000000001</v>
      </c>
    </row>
    <row r="313" spans="1:5" ht="12.75" customHeight="1">
      <c r="A313" s="46"/>
      <c r="B313" s="46"/>
      <c r="C313" s="46"/>
      <c r="D313" s="46" t="s">
        <v>2127</v>
      </c>
      <c r="E313" s="47">
        <f>SUM(E168:E312)</f>
        <v>15362.64164250472</v>
      </c>
    </row>
    <row r="314" spans="1:5" s="7" customFormat="1" ht="12.75" customHeight="1">
      <c r="A314" s="129"/>
      <c r="B314" s="129"/>
      <c r="C314" s="129"/>
      <c r="D314" s="129"/>
      <c r="E314" s="129"/>
    </row>
    <row r="315" spans="1:5" s="7" customFormat="1" ht="12.75" customHeight="1">
      <c r="A315" s="35"/>
      <c r="B315" s="36"/>
      <c r="C315" s="32"/>
      <c r="D315" s="32"/>
      <c r="E315" s="37"/>
    </row>
    <row r="316" spans="1:5" s="7" customFormat="1" ht="19.5" customHeight="1">
      <c r="A316" s="220" t="s">
        <v>1794</v>
      </c>
      <c r="B316" s="221"/>
      <c r="C316" s="221"/>
      <c r="D316" s="221"/>
      <c r="E316" s="221"/>
    </row>
    <row r="317" spans="1:5" s="7" customFormat="1" ht="12.75" customHeight="1">
      <c r="A317" s="50" t="s">
        <v>403</v>
      </c>
      <c r="B317" s="50" t="s">
        <v>404</v>
      </c>
      <c r="C317" s="44" t="s">
        <v>4</v>
      </c>
      <c r="D317" s="50" t="s">
        <v>5</v>
      </c>
      <c r="E317" s="45" t="s">
        <v>3209</v>
      </c>
    </row>
    <row r="318" spans="1:5" s="7" customFormat="1" ht="12.75" customHeight="1">
      <c r="A318" s="63"/>
      <c r="B318" s="86">
        <v>41628</v>
      </c>
      <c r="C318" s="63" t="s">
        <v>642</v>
      </c>
      <c r="D318" s="64" t="s">
        <v>646</v>
      </c>
      <c r="E318" s="66">
        <v>125.78504861999998</v>
      </c>
    </row>
    <row r="319" spans="1:5" s="7" customFormat="1" ht="12.75" customHeight="1">
      <c r="A319" s="60"/>
      <c r="B319" s="61">
        <v>41628</v>
      </c>
      <c r="C319" s="60" t="s">
        <v>642</v>
      </c>
      <c r="D319" s="65" t="s">
        <v>646</v>
      </c>
      <c r="E319" s="67">
        <v>9.2077402</v>
      </c>
    </row>
    <row r="320" spans="1:5" s="7" customFormat="1" ht="12.75" customHeight="1">
      <c r="A320" s="57"/>
      <c r="B320" s="62">
        <v>41627</v>
      </c>
      <c r="C320" s="57" t="s">
        <v>642</v>
      </c>
      <c r="D320" s="59" t="s">
        <v>644</v>
      </c>
      <c r="E320" s="68">
        <v>38</v>
      </c>
    </row>
    <row r="321" spans="1:5" s="7" customFormat="1" ht="12.75" customHeight="1">
      <c r="A321" s="60"/>
      <c r="B321" s="61">
        <v>41626</v>
      </c>
      <c r="C321" s="60" t="s">
        <v>642</v>
      </c>
      <c r="D321" s="65" t="s">
        <v>1660</v>
      </c>
      <c r="E321" s="67">
        <v>5.41687248</v>
      </c>
    </row>
    <row r="322" spans="1:5" s="7" customFormat="1" ht="12.75" customHeight="1">
      <c r="A322" s="57"/>
      <c r="B322" s="62">
        <v>41626</v>
      </c>
      <c r="C322" s="57" t="s">
        <v>642</v>
      </c>
      <c r="D322" s="59" t="s">
        <v>646</v>
      </c>
      <c r="E322" s="68">
        <v>30.000000600000003</v>
      </c>
    </row>
    <row r="323" spans="1:5" s="7" customFormat="1" ht="12.75" customHeight="1">
      <c r="A323" s="60"/>
      <c r="B323" s="61">
        <v>41625</v>
      </c>
      <c r="C323" s="60" t="s">
        <v>642</v>
      </c>
      <c r="D323" s="65" t="s">
        <v>1660</v>
      </c>
      <c r="E323" s="67">
        <v>560</v>
      </c>
    </row>
    <row r="324" spans="1:5" s="7" customFormat="1" ht="12.75" customHeight="1">
      <c r="A324" s="57"/>
      <c r="B324" s="62">
        <v>41621</v>
      </c>
      <c r="C324" s="57" t="s">
        <v>642</v>
      </c>
      <c r="D324" s="59" t="s">
        <v>1492</v>
      </c>
      <c r="E324" s="68">
        <v>43.06468152000001</v>
      </c>
    </row>
    <row r="325" spans="1:5" s="7" customFormat="1" ht="12.75" customHeight="1">
      <c r="A325" s="60"/>
      <c r="B325" s="61">
        <v>41619</v>
      </c>
      <c r="C325" s="60" t="s">
        <v>642</v>
      </c>
      <c r="D325" s="65" t="s">
        <v>667</v>
      </c>
      <c r="E325" s="67">
        <v>28.000000110000002</v>
      </c>
    </row>
    <row r="326" spans="1:5" s="7" customFormat="1" ht="12.75" customHeight="1">
      <c r="A326" s="57"/>
      <c r="B326" s="62">
        <v>41619</v>
      </c>
      <c r="C326" s="57" t="s">
        <v>642</v>
      </c>
      <c r="D326" s="59" t="s">
        <v>1660</v>
      </c>
      <c r="E326" s="68">
        <v>5.48265072</v>
      </c>
    </row>
    <row r="327" spans="1:5" s="7" customFormat="1" ht="12.75" customHeight="1">
      <c r="A327" s="60"/>
      <c r="B327" s="61">
        <v>41618</v>
      </c>
      <c r="C327" s="60" t="s">
        <v>642</v>
      </c>
      <c r="D327" s="65" t="s">
        <v>1848</v>
      </c>
      <c r="E327" s="67">
        <v>13.447920850000001</v>
      </c>
    </row>
    <row r="328" spans="1:5" s="7" customFormat="1" ht="12.75" customHeight="1">
      <c r="A328" s="57"/>
      <c r="B328" s="62">
        <v>41612</v>
      </c>
      <c r="C328" s="57" t="s">
        <v>642</v>
      </c>
      <c r="D328" s="59" t="s">
        <v>1492</v>
      </c>
      <c r="E328" s="68">
        <v>35.44113032</v>
      </c>
    </row>
    <row r="329" spans="1:5" s="7" customFormat="1" ht="12.75" customHeight="1">
      <c r="A329" s="60"/>
      <c r="B329" s="61">
        <v>41612</v>
      </c>
      <c r="C329" s="60" t="s">
        <v>642</v>
      </c>
      <c r="D329" s="65" t="s">
        <v>1492</v>
      </c>
      <c r="E329" s="67">
        <v>200.66307186</v>
      </c>
    </row>
    <row r="330" spans="1:5" s="7" customFormat="1" ht="12.75" customHeight="1">
      <c r="A330" s="57"/>
      <c r="B330" s="62">
        <v>41611</v>
      </c>
      <c r="C330" s="57" t="s">
        <v>642</v>
      </c>
      <c r="D330" s="59" t="s">
        <v>648</v>
      </c>
      <c r="E330" s="68">
        <v>58.914366</v>
      </c>
    </row>
    <row r="331" spans="1:5" s="7" customFormat="1" ht="12.75" customHeight="1">
      <c r="A331" s="60"/>
      <c r="B331" s="61">
        <v>41611</v>
      </c>
      <c r="C331" s="60" t="s">
        <v>642</v>
      </c>
      <c r="D331" s="65" t="s">
        <v>1660</v>
      </c>
      <c r="E331" s="67">
        <v>106.04140716</v>
      </c>
    </row>
    <row r="332" spans="1:5" s="7" customFormat="1" ht="12.75" customHeight="1">
      <c r="A332" s="57"/>
      <c r="B332" s="62">
        <v>41607</v>
      </c>
      <c r="C332" s="57" t="s">
        <v>642</v>
      </c>
      <c r="D332" s="59" t="s">
        <v>2075</v>
      </c>
      <c r="E332" s="68">
        <v>25</v>
      </c>
    </row>
    <row r="333" spans="1:5" s="7" customFormat="1" ht="12.75" customHeight="1">
      <c r="A333" s="60"/>
      <c r="B333" s="61">
        <v>41603</v>
      </c>
      <c r="C333" s="60" t="s">
        <v>642</v>
      </c>
      <c r="D333" s="65" t="s">
        <v>1492</v>
      </c>
      <c r="E333" s="67">
        <v>34</v>
      </c>
    </row>
    <row r="334" spans="1:5" s="7" customFormat="1" ht="12.75" customHeight="1">
      <c r="A334" s="57"/>
      <c r="B334" s="62">
        <v>41600</v>
      </c>
      <c r="C334" s="57" t="s">
        <v>642</v>
      </c>
      <c r="D334" s="59" t="s">
        <v>1492</v>
      </c>
      <c r="E334" s="68">
        <v>39.9</v>
      </c>
    </row>
    <row r="335" spans="1:5" s="7" customFormat="1" ht="12.75" customHeight="1">
      <c r="A335" s="60"/>
      <c r="B335" s="61">
        <v>41592</v>
      </c>
      <c r="C335" s="60" t="s">
        <v>642</v>
      </c>
      <c r="D335" s="65" t="s">
        <v>1660</v>
      </c>
      <c r="E335" s="67">
        <v>84.29212008</v>
      </c>
    </row>
    <row r="336" spans="1:5" s="7" customFormat="1" ht="12.75" customHeight="1">
      <c r="A336" s="57"/>
      <c r="B336" s="62">
        <v>41590</v>
      </c>
      <c r="C336" s="57" t="s">
        <v>642</v>
      </c>
      <c r="D336" s="59" t="s">
        <v>666</v>
      </c>
      <c r="E336" s="68">
        <v>22.63268107</v>
      </c>
    </row>
    <row r="337" spans="1:5" s="7" customFormat="1" ht="12.75" customHeight="1">
      <c r="A337" s="60"/>
      <c r="B337" s="61">
        <v>41589</v>
      </c>
      <c r="C337" s="60" t="s">
        <v>642</v>
      </c>
      <c r="D337" s="65" t="s">
        <v>1825</v>
      </c>
      <c r="E337" s="67">
        <v>44.64368052</v>
      </c>
    </row>
    <row r="338" spans="1:5" s="7" customFormat="1" ht="12.75" customHeight="1">
      <c r="A338" s="57"/>
      <c r="B338" s="62">
        <v>41589</v>
      </c>
      <c r="C338" s="57" t="s">
        <v>642</v>
      </c>
      <c r="D338" s="59" t="s">
        <v>1802</v>
      </c>
      <c r="E338" s="68">
        <v>16.731267884247952</v>
      </c>
    </row>
    <row r="339" spans="1:5" s="7" customFormat="1" ht="12.75" customHeight="1">
      <c r="A339" s="60"/>
      <c r="B339" s="61">
        <v>41584</v>
      </c>
      <c r="C339" s="60" t="s">
        <v>642</v>
      </c>
      <c r="D339" s="65" t="s">
        <v>1660</v>
      </c>
      <c r="E339" s="67">
        <v>66.99207399999999</v>
      </c>
    </row>
    <row r="340" spans="1:5" s="7" customFormat="1" ht="12.75" customHeight="1">
      <c r="A340" s="57"/>
      <c r="B340" s="62">
        <v>41579</v>
      </c>
      <c r="C340" s="57" t="s">
        <v>642</v>
      </c>
      <c r="D340" s="59" t="s">
        <v>1492</v>
      </c>
      <c r="E340" s="68">
        <v>245</v>
      </c>
    </row>
    <row r="341" spans="1:5" s="7" customFormat="1" ht="12.75" customHeight="1">
      <c r="A341" s="60"/>
      <c r="B341" s="61">
        <v>41569</v>
      </c>
      <c r="C341" s="60" t="s">
        <v>642</v>
      </c>
      <c r="D341" s="65" t="s">
        <v>1421</v>
      </c>
      <c r="E341" s="67">
        <v>150</v>
      </c>
    </row>
    <row r="342" spans="1:5" s="7" customFormat="1" ht="12.75" customHeight="1">
      <c r="A342" s="57"/>
      <c r="B342" s="62">
        <v>41562</v>
      </c>
      <c r="C342" s="57" t="s">
        <v>642</v>
      </c>
      <c r="D342" s="59" t="s">
        <v>666</v>
      </c>
      <c r="E342" s="68">
        <v>500.11381500000005</v>
      </c>
    </row>
    <row r="343" spans="1:5" s="7" customFormat="1" ht="12.75" customHeight="1">
      <c r="A343" s="60"/>
      <c r="B343" s="61">
        <v>41562</v>
      </c>
      <c r="C343" s="60" t="s">
        <v>642</v>
      </c>
      <c r="D343" s="65" t="s">
        <v>666</v>
      </c>
      <c r="E343" s="67">
        <v>311.7251758499999</v>
      </c>
    </row>
    <row r="344" spans="1:5" s="7" customFormat="1" ht="12.75" customHeight="1">
      <c r="A344" s="57"/>
      <c r="B344" s="62">
        <v>41558</v>
      </c>
      <c r="C344" s="57" t="s">
        <v>642</v>
      </c>
      <c r="D344" s="59" t="s">
        <v>1492</v>
      </c>
      <c r="E344" s="68">
        <v>216.3</v>
      </c>
    </row>
    <row r="345" spans="1:5" s="7" customFormat="1" ht="12.75" customHeight="1">
      <c r="A345" s="60"/>
      <c r="B345" s="61">
        <v>41557</v>
      </c>
      <c r="C345" s="60" t="s">
        <v>642</v>
      </c>
      <c r="D345" s="65" t="s">
        <v>1660</v>
      </c>
      <c r="E345" s="67">
        <v>29.65261</v>
      </c>
    </row>
    <row r="346" spans="1:5" s="7" customFormat="1" ht="12.75" customHeight="1">
      <c r="A346" s="57"/>
      <c r="B346" s="62">
        <v>41557</v>
      </c>
      <c r="C346" s="57" t="s">
        <v>642</v>
      </c>
      <c r="D346" s="59" t="s">
        <v>1848</v>
      </c>
      <c r="E346" s="68">
        <v>51.683039429999994</v>
      </c>
    </row>
    <row r="347" spans="1:5" s="7" customFormat="1" ht="12.75" customHeight="1">
      <c r="A347" s="60"/>
      <c r="B347" s="61">
        <v>41556</v>
      </c>
      <c r="C347" s="60" t="s">
        <v>642</v>
      </c>
      <c r="D347" s="65" t="s">
        <v>646</v>
      </c>
      <c r="E347" s="67">
        <v>14</v>
      </c>
    </row>
    <row r="348" spans="1:5" s="7" customFormat="1" ht="12.75" customHeight="1">
      <c r="A348" s="57"/>
      <c r="B348" s="62">
        <v>41555</v>
      </c>
      <c r="C348" s="57" t="s">
        <v>642</v>
      </c>
      <c r="D348" s="59" t="s">
        <v>1848</v>
      </c>
      <c r="E348" s="68">
        <v>80</v>
      </c>
    </row>
    <row r="349" spans="1:5" s="7" customFormat="1" ht="12.75" customHeight="1">
      <c r="A349" s="60"/>
      <c r="B349" s="61">
        <v>41554</v>
      </c>
      <c r="C349" s="60" t="s">
        <v>642</v>
      </c>
      <c r="D349" s="65" t="s">
        <v>1598</v>
      </c>
      <c r="E349" s="67">
        <v>130</v>
      </c>
    </row>
    <row r="350" spans="1:5" s="7" customFormat="1" ht="12.75" customHeight="1">
      <c r="A350" s="57"/>
      <c r="B350" s="62">
        <v>41550</v>
      </c>
      <c r="C350" s="57" t="s">
        <v>642</v>
      </c>
      <c r="D350" s="59" t="s">
        <v>1492</v>
      </c>
      <c r="E350" s="68">
        <v>40</v>
      </c>
    </row>
    <row r="351" spans="1:5" s="7" customFormat="1" ht="12.75" customHeight="1">
      <c r="A351" s="60"/>
      <c r="B351" s="61">
        <v>41549</v>
      </c>
      <c r="C351" s="60" t="s">
        <v>642</v>
      </c>
      <c r="D351" s="65" t="s">
        <v>1848</v>
      </c>
      <c r="E351" s="67">
        <v>3290.7168054</v>
      </c>
    </row>
    <row r="352" spans="1:5" s="7" customFormat="1" ht="12.75" customHeight="1">
      <c r="A352" s="57"/>
      <c r="B352" s="62">
        <v>41548</v>
      </c>
      <c r="C352" s="57" t="s">
        <v>642</v>
      </c>
      <c r="D352" s="59" t="s">
        <v>1421</v>
      </c>
      <c r="E352" s="68">
        <v>1.8075790200000001</v>
      </c>
    </row>
    <row r="353" spans="1:5" s="7" customFormat="1" ht="12.75" customHeight="1">
      <c r="A353" s="60"/>
      <c r="B353" s="61">
        <v>41548</v>
      </c>
      <c r="C353" s="60" t="s">
        <v>642</v>
      </c>
      <c r="D353" s="65" t="s">
        <v>1421</v>
      </c>
      <c r="E353" s="67">
        <v>17.99949462</v>
      </c>
    </row>
    <row r="354" spans="1:5" s="7" customFormat="1" ht="12.75" customHeight="1">
      <c r="A354" s="57"/>
      <c r="B354" s="62">
        <v>41547</v>
      </c>
      <c r="C354" s="57" t="s">
        <v>642</v>
      </c>
      <c r="D354" s="59" t="s">
        <v>1848</v>
      </c>
      <c r="E354" s="68">
        <v>67.70863756</v>
      </c>
    </row>
    <row r="355" spans="1:5" s="7" customFormat="1" ht="12.75" customHeight="1">
      <c r="A355" s="60"/>
      <c r="B355" s="61">
        <v>41547</v>
      </c>
      <c r="C355" s="60" t="s">
        <v>642</v>
      </c>
      <c r="D355" s="65" t="s">
        <v>1848</v>
      </c>
      <c r="E355" s="67">
        <v>2.9838725100000003</v>
      </c>
    </row>
    <row r="356" spans="1:5" s="7" customFormat="1" ht="12.75" customHeight="1">
      <c r="A356" s="57"/>
      <c r="B356" s="62">
        <v>41547</v>
      </c>
      <c r="C356" s="57" t="s">
        <v>642</v>
      </c>
      <c r="D356" s="59" t="s">
        <v>1848</v>
      </c>
      <c r="E356" s="68">
        <v>11.93549</v>
      </c>
    </row>
    <row r="357" spans="1:5" s="7" customFormat="1" ht="12.75" customHeight="1">
      <c r="A357" s="60"/>
      <c r="B357" s="61">
        <v>41547</v>
      </c>
      <c r="C357" s="60" t="s">
        <v>642</v>
      </c>
      <c r="D357" s="65" t="s">
        <v>1848</v>
      </c>
      <c r="E357" s="67">
        <v>418.69301892</v>
      </c>
    </row>
    <row r="358" spans="1:5" s="7" customFormat="1" ht="12.75" customHeight="1">
      <c r="A358" s="57"/>
      <c r="B358" s="62">
        <v>41543</v>
      </c>
      <c r="C358" s="57" t="s">
        <v>642</v>
      </c>
      <c r="D358" s="59" t="s">
        <v>646</v>
      </c>
      <c r="E358" s="68">
        <v>224.4</v>
      </c>
    </row>
    <row r="359" spans="1:5" s="7" customFormat="1" ht="12.75" customHeight="1">
      <c r="A359" s="60"/>
      <c r="B359" s="61">
        <v>41543</v>
      </c>
      <c r="C359" s="60" t="s">
        <v>642</v>
      </c>
      <c r="D359" s="65" t="s">
        <v>1492</v>
      </c>
      <c r="E359" s="67">
        <v>100</v>
      </c>
    </row>
    <row r="360" spans="1:5" s="7" customFormat="1" ht="12.75" customHeight="1">
      <c r="A360" s="57"/>
      <c r="B360" s="62">
        <v>41542</v>
      </c>
      <c r="C360" s="57" t="s">
        <v>642</v>
      </c>
      <c r="D360" s="59" t="s">
        <v>2114</v>
      </c>
      <c r="E360" s="68">
        <v>64.69375855917416</v>
      </c>
    </row>
    <row r="361" spans="1:5" s="7" customFormat="1" ht="12.75" customHeight="1">
      <c r="A361" s="60"/>
      <c r="B361" s="61">
        <v>41537</v>
      </c>
      <c r="C361" s="60" t="s">
        <v>642</v>
      </c>
      <c r="D361" s="65" t="s">
        <v>1492</v>
      </c>
      <c r="E361" s="67">
        <v>14.52650723</v>
      </c>
    </row>
    <row r="362" spans="1:5" s="7" customFormat="1" ht="12.75" customHeight="1">
      <c r="A362" s="57"/>
      <c r="B362" s="62">
        <v>41532</v>
      </c>
      <c r="C362" s="57" t="s">
        <v>642</v>
      </c>
      <c r="D362" s="59" t="s">
        <v>1660</v>
      </c>
      <c r="E362" s="68">
        <v>9.255798449999999</v>
      </c>
    </row>
    <row r="363" spans="1:5" s="7" customFormat="1" ht="12.75" customHeight="1">
      <c r="A363" s="60"/>
      <c r="B363" s="61">
        <v>41530</v>
      </c>
      <c r="C363" s="60" t="s">
        <v>642</v>
      </c>
      <c r="D363" s="65" t="s">
        <v>646</v>
      </c>
      <c r="E363" s="67">
        <v>201.45254761</v>
      </c>
    </row>
    <row r="364" spans="1:5" s="7" customFormat="1" ht="12.75" customHeight="1">
      <c r="A364" s="57"/>
      <c r="B364" s="62">
        <v>41530</v>
      </c>
      <c r="C364" s="57" t="s">
        <v>642</v>
      </c>
      <c r="D364" s="59" t="s">
        <v>646</v>
      </c>
      <c r="E364" s="68">
        <v>2036.9087053199999</v>
      </c>
    </row>
    <row r="365" spans="1:5" s="7" customFormat="1" ht="12.75" customHeight="1">
      <c r="A365" s="60"/>
      <c r="B365" s="61">
        <v>41528</v>
      </c>
      <c r="C365" s="60" t="s">
        <v>642</v>
      </c>
      <c r="D365" s="65" t="s">
        <v>1848</v>
      </c>
      <c r="E365" s="67">
        <v>22.34663684</v>
      </c>
    </row>
    <row r="366" spans="1:5" s="7" customFormat="1" ht="12.75" customHeight="1">
      <c r="A366" s="57"/>
      <c r="B366" s="62">
        <v>41528</v>
      </c>
      <c r="C366" s="57" t="s">
        <v>642</v>
      </c>
      <c r="D366" s="59" t="s">
        <v>1492</v>
      </c>
      <c r="E366" s="68">
        <v>340</v>
      </c>
    </row>
    <row r="367" spans="1:5" s="7" customFormat="1" ht="12.75" customHeight="1">
      <c r="A367" s="60"/>
      <c r="B367" s="61">
        <v>41516</v>
      </c>
      <c r="C367" s="60" t="s">
        <v>642</v>
      </c>
      <c r="D367" s="65" t="s">
        <v>666</v>
      </c>
      <c r="E367" s="67">
        <v>42.34269281</v>
      </c>
    </row>
    <row r="368" spans="1:5" s="7" customFormat="1" ht="12.75" customHeight="1">
      <c r="A368" s="57"/>
      <c r="B368" s="62">
        <v>41516</v>
      </c>
      <c r="C368" s="57" t="s">
        <v>642</v>
      </c>
      <c r="D368" s="59" t="s">
        <v>666</v>
      </c>
      <c r="E368" s="68">
        <v>59.05478976</v>
      </c>
    </row>
    <row r="369" spans="1:5" s="7" customFormat="1" ht="12.75" customHeight="1">
      <c r="A369" s="60"/>
      <c r="B369" s="61">
        <v>41516</v>
      </c>
      <c r="C369" s="60" t="s">
        <v>642</v>
      </c>
      <c r="D369" s="65" t="s">
        <v>666</v>
      </c>
      <c r="E369" s="67">
        <v>97.96057106</v>
      </c>
    </row>
    <row r="370" spans="1:5" s="7" customFormat="1" ht="12.75" customHeight="1">
      <c r="A370" s="57"/>
      <c r="B370" s="62">
        <v>41516</v>
      </c>
      <c r="C370" s="57" t="s">
        <v>642</v>
      </c>
      <c r="D370" s="59" t="s">
        <v>666</v>
      </c>
      <c r="E370" s="68">
        <v>132.54531016</v>
      </c>
    </row>
    <row r="371" spans="1:5" s="7" customFormat="1" ht="12.75" customHeight="1">
      <c r="A371" s="60"/>
      <c r="B371" s="61">
        <v>41516</v>
      </c>
      <c r="C371" s="60" t="s">
        <v>642</v>
      </c>
      <c r="D371" s="65" t="s">
        <v>666</v>
      </c>
      <c r="E371" s="67">
        <v>57.956356320000005</v>
      </c>
    </row>
    <row r="372" spans="1:5" s="7" customFormat="1" ht="12.75" customHeight="1">
      <c r="A372" s="57"/>
      <c r="B372" s="62">
        <v>41516</v>
      </c>
      <c r="C372" s="57" t="s">
        <v>642</v>
      </c>
      <c r="D372" s="59" t="s">
        <v>666</v>
      </c>
      <c r="E372" s="68">
        <v>59.137431060000004</v>
      </c>
    </row>
    <row r="373" spans="1:5" s="7" customFormat="1" ht="12.75" customHeight="1">
      <c r="A373" s="60"/>
      <c r="B373" s="61">
        <v>41516</v>
      </c>
      <c r="C373" s="60" t="s">
        <v>642</v>
      </c>
      <c r="D373" s="65" t="s">
        <v>666</v>
      </c>
      <c r="E373" s="67">
        <v>56.48341998</v>
      </c>
    </row>
    <row r="374" spans="1:5" s="7" customFormat="1" ht="12.75" customHeight="1">
      <c r="A374" s="57"/>
      <c r="B374" s="62">
        <v>41512</v>
      </c>
      <c r="C374" s="57" t="s">
        <v>642</v>
      </c>
      <c r="D374" s="59" t="s">
        <v>667</v>
      </c>
      <c r="E374" s="68">
        <v>27.497813980000004</v>
      </c>
    </row>
    <row r="375" spans="1:5" s="7" customFormat="1" ht="12.75" customHeight="1">
      <c r="A375" s="60"/>
      <c r="B375" s="61">
        <v>41502</v>
      </c>
      <c r="C375" s="60" t="s">
        <v>642</v>
      </c>
      <c r="D375" s="65" t="s">
        <v>1492</v>
      </c>
      <c r="E375" s="67">
        <v>21.03232992</v>
      </c>
    </row>
    <row r="376" spans="1:5" s="7" customFormat="1" ht="12.75" customHeight="1">
      <c r="A376" s="57"/>
      <c r="B376" s="62">
        <v>41501</v>
      </c>
      <c r="C376" s="57" t="s">
        <v>642</v>
      </c>
      <c r="D376" s="59" t="s">
        <v>1660</v>
      </c>
      <c r="E376" s="68">
        <v>53.5284752</v>
      </c>
    </row>
    <row r="377" spans="1:5" s="7" customFormat="1" ht="12.75" customHeight="1">
      <c r="A377" s="60"/>
      <c r="B377" s="61">
        <v>41501</v>
      </c>
      <c r="C377" s="60" t="s">
        <v>642</v>
      </c>
      <c r="D377" s="65" t="s">
        <v>1492</v>
      </c>
      <c r="E377" s="67">
        <v>55</v>
      </c>
    </row>
    <row r="378" spans="1:5" s="7" customFormat="1" ht="12.75" customHeight="1">
      <c r="A378" s="57"/>
      <c r="B378" s="62">
        <v>41500</v>
      </c>
      <c r="C378" s="57" t="s">
        <v>642</v>
      </c>
      <c r="D378" s="59" t="s">
        <v>1848</v>
      </c>
      <c r="E378" s="68">
        <v>100.11259292</v>
      </c>
    </row>
    <row r="379" spans="1:5" s="7" customFormat="1" ht="12.75" customHeight="1">
      <c r="A379" s="60"/>
      <c r="B379" s="61">
        <v>41492</v>
      </c>
      <c r="C379" s="60" t="s">
        <v>642</v>
      </c>
      <c r="D379" s="65" t="s">
        <v>644</v>
      </c>
      <c r="E379" s="67">
        <v>11.70618813</v>
      </c>
    </row>
    <row r="380" spans="1:5" s="7" customFormat="1" ht="12.75" customHeight="1">
      <c r="A380" s="57"/>
      <c r="B380" s="62">
        <v>41491</v>
      </c>
      <c r="C380" s="57" t="s">
        <v>642</v>
      </c>
      <c r="D380" s="59" t="s">
        <v>646</v>
      </c>
      <c r="E380" s="68">
        <v>60</v>
      </c>
    </row>
    <row r="381" spans="1:5" s="7" customFormat="1" ht="12.75" customHeight="1">
      <c r="A381" s="60"/>
      <c r="B381" s="61">
        <v>41487</v>
      </c>
      <c r="C381" s="60" t="s">
        <v>642</v>
      </c>
      <c r="D381" s="65" t="s">
        <v>1492</v>
      </c>
      <c r="E381" s="67">
        <v>50.000000029999995</v>
      </c>
    </row>
    <row r="382" spans="1:5" s="7" customFormat="1" ht="12.75" customHeight="1">
      <c r="A382" s="57"/>
      <c r="B382" s="62">
        <v>41487</v>
      </c>
      <c r="C382" s="57" t="s">
        <v>642</v>
      </c>
      <c r="D382" s="59" t="s">
        <v>1492</v>
      </c>
      <c r="E382" s="68">
        <v>120</v>
      </c>
    </row>
    <row r="383" spans="1:5" s="7" customFormat="1" ht="12.75" customHeight="1">
      <c r="A383" s="60"/>
      <c r="B383" s="61">
        <v>41485</v>
      </c>
      <c r="C383" s="60" t="s">
        <v>642</v>
      </c>
      <c r="D383" s="65" t="s">
        <v>1848</v>
      </c>
      <c r="E383" s="67">
        <v>135</v>
      </c>
    </row>
    <row r="384" spans="1:5" s="7" customFormat="1" ht="12.75" customHeight="1">
      <c r="A384" s="57"/>
      <c r="B384" s="62">
        <v>41481</v>
      </c>
      <c r="C384" s="57" t="s">
        <v>642</v>
      </c>
      <c r="D384" s="59" t="s">
        <v>666</v>
      </c>
      <c r="E384" s="68">
        <v>3.5194368999999996</v>
      </c>
    </row>
    <row r="385" spans="1:5" s="7" customFormat="1" ht="12.75" customHeight="1">
      <c r="A385" s="60"/>
      <c r="B385" s="61">
        <v>41481</v>
      </c>
      <c r="C385" s="60" t="s">
        <v>642</v>
      </c>
      <c r="D385" s="65" t="s">
        <v>666</v>
      </c>
      <c r="E385" s="67">
        <v>14.07774774</v>
      </c>
    </row>
    <row r="386" spans="1:5" s="7" customFormat="1" ht="12.75" customHeight="1">
      <c r="A386" s="57"/>
      <c r="B386" s="62">
        <v>41478</v>
      </c>
      <c r="C386" s="57" t="s">
        <v>642</v>
      </c>
      <c r="D386" s="59" t="s">
        <v>644</v>
      </c>
      <c r="E386" s="68">
        <v>10</v>
      </c>
    </row>
    <row r="387" spans="1:5" s="7" customFormat="1" ht="12.75" customHeight="1">
      <c r="A387" s="60"/>
      <c r="B387" s="61">
        <v>41478</v>
      </c>
      <c r="C387" s="60" t="s">
        <v>642</v>
      </c>
      <c r="D387" s="65" t="s">
        <v>644</v>
      </c>
      <c r="E387" s="67">
        <v>20</v>
      </c>
    </row>
    <row r="388" spans="1:5" s="7" customFormat="1" ht="12.75" customHeight="1">
      <c r="A388" s="57"/>
      <c r="B388" s="62">
        <v>41478</v>
      </c>
      <c r="C388" s="57" t="s">
        <v>642</v>
      </c>
      <c r="D388" s="59" t="s">
        <v>644</v>
      </c>
      <c r="E388" s="68">
        <v>20</v>
      </c>
    </row>
    <row r="389" spans="1:5" s="7" customFormat="1" ht="12.75" customHeight="1">
      <c r="A389" s="60"/>
      <c r="B389" s="61">
        <v>41471</v>
      </c>
      <c r="C389" s="60" t="s">
        <v>642</v>
      </c>
      <c r="D389" s="65" t="s">
        <v>645</v>
      </c>
      <c r="E389" s="67">
        <v>386.7158949</v>
      </c>
    </row>
    <row r="390" spans="1:5" s="7" customFormat="1" ht="12.75" customHeight="1">
      <c r="A390" s="57"/>
      <c r="B390" s="62">
        <v>41470</v>
      </c>
      <c r="C390" s="57" t="s">
        <v>642</v>
      </c>
      <c r="D390" s="59" t="s">
        <v>667</v>
      </c>
      <c r="E390" s="68">
        <v>80</v>
      </c>
    </row>
    <row r="391" spans="1:5" s="7" customFormat="1" ht="12.75" customHeight="1">
      <c r="A391" s="60"/>
      <c r="B391" s="61">
        <v>41465</v>
      </c>
      <c r="C391" s="60" t="s">
        <v>642</v>
      </c>
      <c r="D391" s="65" t="s">
        <v>1660</v>
      </c>
      <c r="E391" s="67">
        <v>150</v>
      </c>
    </row>
    <row r="392" spans="1:5" s="7" customFormat="1" ht="12.75" customHeight="1">
      <c r="A392" s="57"/>
      <c r="B392" s="62">
        <v>41457</v>
      </c>
      <c r="C392" s="57" t="s">
        <v>642</v>
      </c>
      <c r="D392" s="59" t="s">
        <v>1802</v>
      </c>
      <c r="E392" s="68">
        <v>0.30017420563953</v>
      </c>
    </row>
    <row r="393" spans="1:5" s="7" customFormat="1" ht="12.75" customHeight="1">
      <c r="A393" s="60"/>
      <c r="B393" s="61">
        <v>41457</v>
      </c>
      <c r="C393" s="60" t="s">
        <v>642</v>
      </c>
      <c r="D393" s="65" t="s">
        <v>1802</v>
      </c>
      <c r="E393" s="67">
        <v>2.24661116955702</v>
      </c>
    </row>
    <row r="394" spans="1:5" s="7" customFormat="1" ht="12.75" customHeight="1">
      <c r="A394" s="57"/>
      <c r="B394" s="62">
        <v>41457</v>
      </c>
      <c r="C394" s="57" t="s">
        <v>642</v>
      </c>
      <c r="D394" s="59" t="s">
        <v>1802</v>
      </c>
      <c r="E394" s="68">
        <v>42.090488468173604</v>
      </c>
    </row>
    <row r="395" spans="1:5" s="7" customFormat="1" ht="12.75" customHeight="1">
      <c r="A395" s="60"/>
      <c r="B395" s="61">
        <v>41453</v>
      </c>
      <c r="C395" s="60" t="s">
        <v>642</v>
      </c>
      <c r="D395" s="65" t="s">
        <v>1492</v>
      </c>
      <c r="E395" s="67">
        <v>90</v>
      </c>
    </row>
    <row r="396" spans="1:5" s="7" customFormat="1" ht="12.75" customHeight="1">
      <c r="A396" s="57"/>
      <c r="B396" s="62">
        <v>41451</v>
      </c>
      <c r="C396" s="57" t="s">
        <v>642</v>
      </c>
      <c r="D396" s="59" t="s">
        <v>667</v>
      </c>
      <c r="E396" s="68">
        <v>29.60235004999986</v>
      </c>
    </row>
    <row r="397" spans="1:5" s="7" customFormat="1" ht="12.75" customHeight="1">
      <c r="A397" s="60"/>
      <c r="B397" s="61">
        <v>41446</v>
      </c>
      <c r="C397" s="60" t="s">
        <v>642</v>
      </c>
      <c r="D397" s="65" t="s">
        <v>666</v>
      </c>
      <c r="E397" s="67">
        <v>8.837931960000002</v>
      </c>
    </row>
    <row r="398" spans="1:5" s="7" customFormat="1" ht="12.75" customHeight="1">
      <c r="A398" s="57"/>
      <c r="B398" s="62">
        <v>41446</v>
      </c>
      <c r="C398" s="57" t="s">
        <v>642</v>
      </c>
      <c r="D398" s="59" t="s">
        <v>666</v>
      </c>
      <c r="E398" s="68">
        <v>50.0816145</v>
      </c>
    </row>
    <row r="399" spans="1:5" s="7" customFormat="1" ht="12.75" customHeight="1">
      <c r="A399" s="60"/>
      <c r="B399" s="61">
        <v>41445</v>
      </c>
      <c r="C399" s="60" t="s">
        <v>642</v>
      </c>
      <c r="D399" s="65" t="s">
        <v>1492</v>
      </c>
      <c r="E399" s="67">
        <v>2.51093792</v>
      </c>
    </row>
    <row r="400" spans="1:5" s="7" customFormat="1" ht="12.75" customHeight="1">
      <c r="A400" s="57"/>
      <c r="B400" s="62">
        <v>41442</v>
      </c>
      <c r="C400" s="57" t="s">
        <v>642</v>
      </c>
      <c r="D400" s="59" t="s">
        <v>1825</v>
      </c>
      <c r="E400" s="68">
        <v>5.50160172</v>
      </c>
    </row>
    <row r="401" spans="1:5" s="7" customFormat="1" ht="12.75" customHeight="1">
      <c r="A401" s="60"/>
      <c r="B401" s="61">
        <v>41442</v>
      </c>
      <c r="C401" s="60" t="s">
        <v>642</v>
      </c>
      <c r="D401" s="65" t="s">
        <v>1825</v>
      </c>
      <c r="E401" s="67">
        <v>59.944756070000004</v>
      </c>
    </row>
    <row r="402" spans="1:5" s="7" customFormat="1" ht="12.75" customHeight="1">
      <c r="A402" s="57"/>
      <c r="B402" s="62">
        <v>41442</v>
      </c>
      <c r="C402" s="57" t="s">
        <v>642</v>
      </c>
      <c r="D402" s="59" t="s">
        <v>1660</v>
      </c>
      <c r="E402" s="68">
        <v>9.082311030000001</v>
      </c>
    </row>
    <row r="403" spans="1:5" s="7" customFormat="1" ht="12.75" customHeight="1">
      <c r="A403" s="60"/>
      <c r="B403" s="61">
        <v>41442</v>
      </c>
      <c r="C403" s="60" t="s">
        <v>642</v>
      </c>
      <c r="D403" s="65" t="s">
        <v>1492</v>
      </c>
      <c r="E403" s="67">
        <v>1.02485622</v>
      </c>
    </row>
    <row r="404" spans="1:5" s="7" customFormat="1" ht="12.75" customHeight="1">
      <c r="A404" s="57"/>
      <c r="B404" s="62">
        <v>41442</v>
      </c>
      <c r="C404" s="57" t="s">
        <v>642</v>
      </c>
      <c r="D404" s="59" t="s">
        <v>1492</v>
      </c>
      <c r="E404" s="68">
        <v>275.68632318</v>
      </c>
    </row>
    <row r="405" spans="1:5" s="7" customFormat="1" ht="12.75" customHeight="1">
      <c r="A405" s="60"/>
      <c r="B405" s="61">
        <v>41437</v>
      </c>
      <c r="C405" s="60" t="s">
        <v>642</v>
      </c>
      <c r="D405" s="65" t="s">
        <v>1492</v>
      </c>
      <c r="E405" s="67">
        <v>50</v>
      </c>
    </row>
    <row r="406" spans="1:5" s="7" customFormat="1" ht="12.75" customHeight="1">
      <c r="A406" s="57"/>
      <c r="B406" s="62">
        <v>41421</v>
      </c>
      <c r="C406" s="57" t="s">
        <v>642</v>
      </c>
      <c r="D406" s="59" t="s">
        <v>1492</v>
      </c>
      <c r="E406" s="68">
        <v>18</v>
      </c>
    </row>
    <row r="407" spans="1:5" s="7" customFormat="1" ht="12.75" customHeight="1">
      <c r="A407" s="60"/>
      <c r="B407" s="61">
        <v>41416</v>
      </c>
      <c r="C407" s="60" t="s">
        <v>642</v>
      </c>
      <c r="D407" s="65" t="s">
        <v>1848</v>
      </c>
      <c r="E407" s="67">
        <v>15.126910050000001</v>
      </c>
    </row>
    <row r="408" spans="1:5" s="7" customFormat="1" ht="12.75" customHeight="1">
      <c r="A408" s="57"/>
      <c r="B408" s="62">
        <v>41415</v>
      </c>
      <c r="C408" s="57" t="s">
        <v>642</v>
      </c>
      <c r="D408" s="59" t="s">
        <v>644</v>
      </c>
      <c r="E408" s="68">
        <v>30.000000600000003</v>
      </c>
    </row>
    <row r="409" spans="1:5" s="7" customFormat="1" ht="12.75" customHeight="1">
      <c r="A409" s="60"/>
      <c r="B409" s="61">
        <v>41414</v>
      </c>
      <c r="C409" s="60" t="s">
        <v>642</v>
      </c>
      <c r="D409" s="65" t="s">
        <v>666</v>
      </c>
      <c r="E409" s="67">
        <v>49.61479628</v>
      </c>
    </row>
    <row r="410" spans="1:5" s="7" customFormat="1" ht="12.75" customHeight="1">
      <c r="A410" s="57"/>
      <c r="B410" s="62">
        <v>41414</v>
      </c>
      <c r="C410" s="57" t="s">
        <v>642</v>
      </c>
      <c r="D410" s="59" t="s">
        <v>1492</v>
      </c>
      <c r="E410" s="68">
        <v>36</v>
      </c>
    </row>
    <row r="411" spans="1:5" s="7" customFormat="1" ht="12.75" customHeight="1">
      <c r="A411" s="60"/>
      <c r="B411" s="61">
        <v>41410</v>
      </c>
      <c r="C411" s="60" t="s">
        <v>642</v>
      </c>
      <c r="D411" s="65" t="s">
        <v>644</v>
      </c>
      <c r="E411" s="67">
        <v>50</v>
      </c>
    </row>
    <row r="412" spans="1:5" s="7" customFormat="1" ht="12.75" customHeight="1">
      <c r="A412" s="57"/>
      <c r="B412" s="62">
        <v>41410</v>
      </c>
      <c r="C412" s="57" t="s">
        <v>642</v>
      </c>
      <c r="D412" s="59" t="s">
        <v>665</v>
      </c>
      <c r="E412" s="68">
        <v>7.362026910000001</v>
      </c>
    </row>
    <row r="413" spans="1:5" s="7" customFormat="1" ht="12.75" customHeight="1">
      <c r="A413" s="60"/>
      <c r="B413" s="61">
        <v>41404</v>
      </c>
      <c r="C413" s="60" t="s">
        <v>642</v>
      </c>
      <c r="D413" s="65" t="s">
        <v>668</v>
      </c>
      <c r="E413" s="67">
        <v>60</v>
      </c>
    </row>
    <row r="414" spans="1:5" s="7" customFormat="1" ht="12.75" customHeight="1">
      <c r="A414" s="57"/>
      <c r="B414" s="62">
        <v>41386</v>
      </c>
      <c r="C414" s="57" t="s">
        <v>642</v>
      </c>
      <c r="D414" s="59" t="s">
        <v>1660</v>
      </c>
      <c r="E414" s="68">
        <v>88.07301360000001</v>
      </c>
    </row>
    <row r="415" spans="1:5" s="7" customFormat="1" ht="12.75" customHeight="1">
      <c r="A415" s="60"/>
      <c r="B415" s="61">
        <v>41383</v>
      </c>
      <c r="C415" s="60" t="s">
        <v>642</v>
      </c>
      <c r="D415" s="65" t="s">
        <v>1492</v>
      </c>
      <c r="E415" s="67">
        <v>75</v>
      </c>
    </row>
    <row r="416" spans="1:5" s="7" customFormat="1" ht="12.75" customHeight="1">
      <c r="A416" s="57"/>
      <c r="B416" s="62">
        <v>41379</v>
      </c>
      <c r="C416" s="57" t="s">
        <v>642</v>
      </c>
      <c r="D416" s="59" t="s">
        <v>646</v>
      </c>
      <c r="E416" s="68">
        <v>7.77786833</v>
      </c>
    </row>
    <row r="417" spans="1:5" s="7" customFormat="1" ht="12.75" customHeight="1">
      <c r="A417" s="60"/>
      <c r="B417" s="61">
        <v>41379</v>
      </c>
      <c r="C417" s="60" t="s">
        <v>642</v>
      </c>
      <c r="D417" s="65" t="s">
        <v>646</v>
      </c>
      <c r="E417" s="67">
        <v>44.04574428</v>
      </c>
    </row>
    <row r="418" spans="1:5" s="7" customFormat="1" ht="12.75" customHeight="1">
      <c r="A418" s="57"/>
      <c r="B418" s="62">
        <v>41375</v>
      </c>
      <c r="C418" s="57" t="s">
        <v>642</v>
      </c>
      <c r="D418" s="59" t="s">
        <v>1848</v>
      </c>
      <c r="E418" s="68">
        <v>6.7942456</v>
      </c>
    </row>
    <row r="419" spans="1:5" s="7" customFormat="1" ht="12.75" customHeight="1">
      <c r="A419" s="60"/>
      <c r="B419" s="61">
        <v>41375</v>
      </c>
      <c r="C419" s="60" t="s">
        <v>642</v>
      </c>
      <c r="D419" s="65" t="s">
        <v>1848</v>
      </c>
      <c r="E419" s="67">
        <v>38.41235358</v>
      </c>
    </row>
    <row r="420" spans="1:5" s="7" customFormat="1" ht="12.75" customHeight="1">
      <c r="A420" s="57"/>
      <c r="B420" s="62">
        <v>41361</v>
      </c>
      <c r="C420" s="57" t="s">
        <v>642</v>
      </c>
      <c r="D420" s="59" t="s">
        <v>1492</v>
      </c>
      <c r="E420" s="68">
        <v>17.799413100000002</v>
      </c>
    </row>
    <row r="421" spans="1:5" s="7" customFormat="1" ht="12.75" customHeight="1">
      <c r="A421" s="60"/>
      <c r="B421" s="61">
        <v>41360</v>
      </c>
      <c r="C421" s="60" t="s">
        <v>642</v>
      </c>
      <c r="D421" s="65" t="s">
        <v>666</v>
      </c>
      <c r="E421" s="67">
        <v>1.9630807</v>
      </c>
    </row>
    <row r="422" spans="1:5" s="7" customFormat="1" ht="12.75" customHeight="1">
      <c r="A422" s="57"/>
      <c r="B422" s="62">
        <v>41360</v>
      </c>
      <c r="C422" s="57" t="s">
        <v>642</v>
      </c>
      <c r="D422" s="59" t="s">
        <v>666</v>
      </c>
      <c r="E422" s="68">
        <v>17.66772596</v>
      </c>
    </row>
    <row r="423" spans="1:5" s="7" customFormat="1" ht="12.75" customHeight="1">
      <c r="A423" s="60"/>
      <c r="B423" s="61">
        <v>41360</v>
      </c>
      <c r="C423" s="60" t="s">
        <v>642</v>
      </c>
      <c r="D423" s="65" t="s">
        <v>666</v>
      </c>
      <c r="E423" s="67">
        <v>1.5809900000000001</v>
      </c>
    </row>
    <row r="424" spans="1:5" s="7" customFormat="1" ht="12.75" customHeight="1">
      <c r="A424" s="57"/>
      <c r="B424" s="62">
        <v>41360</v>
      </c>
      <c r="C424" s="57" t="s">
        <v>642</v>
      </c>
      <c r="D424" s="59" t="s">
        <v>666</v>
      </c>
      <c r="E424" s="68">
        <v>6.32395998</v>
      </c>
    </row>
    <row r="425" spans="1:5" s="7" customFormat="1" ht="12.75" customHeight="1">
      <c r="A425" s="60"/>
      <c r="B425" s="61">
        <v>41359</v>
      </c>
      <c r="C425" s="60" t="s">
        <v>642</v>
      </c>
      <c r="D425" s="65" t="s">
        <v>1660</v>
      </c>
      <c r="E425" s="67">
        <v>9.28355526</v>
      </c>
    </row>
    <row r="426" spans="1:5" s="7" customFormat="1" ht="12.75" customHeight="1">
      <c r="A426" s="57"/>
      <c r="B426" s="62">
        <v>41345</v>
      </c>
      <c r="C426" s="57" t="s">
        <v>642</v>
      </c>
      <c r="D426" s="59" t="s">
        <v>666</v>
      </c>
      <c r="E426" s="68">
        <v>59.80482901</v>
      </c>
    </row>
    <row r="427" spans="1:5" s="7" customFormat="1" ht="12.75" customHeight="1">
      <c r="A427" s="60"/>
      <c r="B427" s="61">
        <v>41334</v>
      </c>
      <c r="C427" s="60" t="s">
        <v>642</v>
      </c>
      <c r="D427" s="65" t="s">
        <v>666</v>
      </c>
      <c r="E427" s="67">
        <v>4.16644572</v>
      </c>
    </row>
    <row r="428" spans="1:5" s="7" customFormat="1" ht="12.75" customHeight="1">
      <c r="A428" s="57"/>
      <c r="B428" s="62">
        <v>41334</v>
      </c>
      <c r="C428" s="57" t="s">
        <v>642</v>
      </c>
      <c r="D428" s="59" t="s">
        <v>666</v>
      </c>
      <c r="E428" s="68">
        <v>4.1678382</v>
      </c>
    </row>
    <row r="429" spans="1:5" s="7" customFormat="1" ht="12.75" customHeight="1">
      <c r="A429" s="60"/>
      <c r="B429" s="61">
        <v>41334</v>
      </c>
      <c r="C429" s="60" t="s">
        <v>642</v>
      </c>
      <c r="D429" s="65" t="s">
        <v>666</v>
      </c>
      <c r="E429" s="67">
        <v>4.16059536</v>
      </c>
    </row>
    <row r="430" spans="1:5" s="7" customFormat="1" ht="12.75" customHeight="1">
      <c r="A430" s="57"/>
      <c r="B430" s="62">
        <v>41334</v>
      </c>
      <c r="C430" s="57" t="s">
        <v>642</v>
      </c>
      <c r="D430" s="59" t="s">
        <v>666</v>
      </c>
      <c r="E430" s="68">
        <v>4.1642904000000005</v>
      </c>
    </row>
    <row r="431" spans="1:5" s="7" customFormat="1" ht="12.75" customHeight="1">
      <c r="A431" s="60"/>
      <c r="B431" s="61">
        <v>41334</v>
      </c>
      <c r="C431" s="60" t="s">
        <v>642</v>
      </c>
      <c r="D431" s="65" t="s">
        <v>666</v>
      </c>
      <c r="E431" s="67">
        <v>4.17165672</v>
      </c>
    </row>
    <row r="432" spans="1:5" s="7" customFormat="1" ht="12.75" customHeight="1">
      <c r="A432" s="57"/>
      <c r="B432" s="62">
        <v>41334</v>
      </c>
      <c r="C432" s="57" t="s">
        <v>642</v>
      </c>
      <c r="D432" s="59" t="s">
        <v>666</v>
      </c>
      <c r="E432" s="68">
        <v>4.169235120000001</v>
      </c>
    </row>
    <row r="433" spans="1:5" s="7" customFormat="1" ht="12.75" customHeight="1">
      <c r="A433" s="60"/>
      <c r="B433" s="61">
        <v>41334</v>
      </c>
      <c r="C433" s="60" t="s">
        <v>642</v>
      </c>
      <c r="D433" s="65" t="s">
        <v>666</v>
      </c>
      <c r="E433" s="67">
        <v>4.15959576</v>
      </c>
    </row>
    <row r="434" spans="1:5" s="7" customFormat="1" ht="12.75" customHeight="1">
      <c r="A434" s="57"/>
      <c r="B434" s="62">
        <v>41334</v>
      </c>
      <c r="C434" s="57" t="s">
        <v>642</v>
      </c>
      <c r="D434" s="59" t="s">
        <v>666</v>
      </c>
      <c r="E434" s="68">
        <v>4.1609041200000005</v>
      </c>
    </row>
    <row r="435" spans="1:5" s="7" customFormat="1" ht="12.75" customHeight="1">
      <c r="A435" s="60"/>
      <c r="B435" s="61">
        <v>41334</v>
      </c>
      <c r="C435" s="60" t="s">
        <v>642</v>
      </c>
      <c r="D435" s="65" t="s">
        <v>666</v>
      </c>
      <c r="E435" s="67">
        <v>4.1646324</v>
      </c>
    </row>
    <row r="436" spans="1:5" s="7" customFormat="1" ht="12.75" customHeight="1">
      <c r="A436" s="57"/>
      <c r="B436" s="62">
        <v>41334</v>
      </c>
      <c r="C436" s="57" t="s">
        <v>642</v>
      </c>
      <c r="D436" s="59" t="s">
        <v>666</v>
      </c>
      <c r="E436" s="68">
        <v>4.167533280000001</v>
      </c>
    </row>
    <row r="437" spans="1:5" s="7" customFormat="1" ht="12.75" customHeight="1">
      <c r="A437" s="60"/>
      <c r="B437" s="61">
        <v>41334</v>
      </c>
      <c r="C437" s="60" t="s">
        <v>642</v>
      </c>
      <c r="D437" s="65" t="s">
        <v>666</v>
      </c>
      <c r="E437" s="67">
        <v>4.17210432</v>
      </c>
    </row>
    <row r="438" spans="1:5" s="7" customFormat="1" ht="12.75" customHeight="1">
      <c r="A438" s="57"/>
      <c r="B438" s="62">
        <v>41334</v>
      </c>
      <c r="C438" s="57" t="s">
        <v>642</v>
      </c>
      <c r="D438" s="59" t="s">
        <v>666</v>
      </c>
      <c r="E438" s="68">
        <v>4.15988988</v>
      </c>
    </row>
    <row r="439" spans="1:5" s="7" customFormat="1" ht="12.75" customHeight="1">
      <c r="A439" s="60"/>
      <c r="B439" s="61">
        <v>41331</v>
      </c>
      <c r="C439" s="60" t="s">
        <v>642</v>
      </c>
      <c r="D439" s="65" t="s">
        <v>1492</v>
      </c>
      <c r="E439" s="67">
        <v>41.396638250000144</v>
      </c>
    </row>
    <row r="440" spans="1:5" s="7" customFormat="1" ht="12.75" customHeight="1">
      <c r="A440" s="57"/>
      <c r="B440" s="62">
        <v>41330</v>
      </c>
      <c r="C440" s="57" t="s">
        <v>642</v>
      </c>
      <c r="D440" s="59" t="s">
        <v>1660</v>
      </c>
      <c r="E440" s="68">
        <v>22.3263066</v>
      </c>
    </row>
    <row r="441" spans="1:5" s="7" customFormat="1" ht="12.75" customHeight="1">
      <c r="A441" s="60"/>
      <c r="B441" s="61">
        <v>41304</v>
      </c>
      <c r="C441" s="60" t="s">
        <v>642</v>
      </c>
      <c r="D441" s="65" t="s">
        <v>1660</v>
      </c>
      <c r="E441" s="67">
        <v>53.10154164</v>
      </c>
    </row>
    <row r="442" spans="1:5" s="7" customFormat="1" ht="12.75" customHeight="1">
      <c r="A442" s="57"/>
      <c r="B442" s="62">
        <v>41304</v>
      </c>
      <c r="C442" s="57" t="s">
        <v>642</v>
      </c>
      <c r="D442" s="59" t="s">
        <v>1848</v>
      </c>
      <c r="E442" s="68">
        <v>7.962492720000001</v>
      </c>
    </row>
    <row r="443" spans="1:5" s="7" customFormat="1" ht="12.75" customHeight="1">
      <c r="A443" s="60"/>
      <c r="B443" s="61">
        <v>41302</v>
      </c>
      <c r="C443" s="60" t="s">
        <v>642</v>
      </c>
      <c r="D443" s="65" t="s">
        <v>1848</v>
      </c>
      <c r="E443" s="67">
        <v>3.17442924</v>
      </c>
    </row>
    <row r="444" spans="1:5" s="7" customFormat="1" ht="12.75" customHeight="1">
      <c r="A444" s="57"/>
      <c r="B444" s="62">
        <v>41302</v>
      </c>
      <c r="C444" s="57" t="s">
        <v>642</v>
      </c>
      <c r="D444" s="59" t="s">
        <v>1848</v>
      </c>
      <c r="E444" s="68">
        <v>17.56351896</v>
      </c>
    </row>
    <row r="445" spans="1:5" s="7" customFormat="1" ht="12.75" customHeight="1">
      <c r="A445" s="60"/>
      <c r="B445" s="61">
        <v>41298</v>
      </c>
      <c r="C445" s="60" t="s">
        <v>642</v>
      </c>
      <c r="D445" s="65" t="s">
        <v>1492</v>
      </c>
      <c r="E445" s="67">
        <v>30.588532760000003</v>
      </c>
    </row>
    <row r="446" spans="1:5" s="7" customFormat="1" ht="12.75" customHeight="1">
      <c r="A446" s="57"/>
      <c r="B446" s="62">
        <v>41289</v>
      </c>
      <c r="C446" s="57" t="s">
        <v>642</v>
      </c>
      <c r="D446" s="59" t="s">
        <v>646</v>
      </c>
      <c r="E446" s="68">
        <v>25</v>
      </c>
    </row>
    <row r="447" spans="1:5" s="7" customFormat="1" ht="12.75" customHeight="1">
      <c r="A447" s="60"/>
      <c r="B447" s="61">
        <v>41289</v>
      </c>
      <c r="C447" s="60" t="s">
        <v>642</v>
      </c>
      <c r="D447" s="65" t="s">
        <v>666</v>
      </c>
      <c r="E447" s="67">
        <v>27.176457420000002</v>
      </c>
    </row>
    <row r="448" spans="1:5" s="7" customFormat="1" ht="12.75" customHeight="1">
      <c r="A448" s="57"/>
      <c r="B448" s="62">
        <v>41289</v>
      </c>
      <c r="C448" s="57" t="s">
        <v>642</v>
      </c>
      <c r="D448" s="59" t="s">
        <v>666</v>
      </c>
      <c r="E448" s="68">
        <v>4.79584546</v>
      </c>
    </row>
    <row r="449" spans="1:5" s="7" customFormat="1" ht="12.75" customHeight="1">
      <c r="A449" s="60"/>
      <c r="B449" s="61">
        <v>41289</v>
      </c>
      <c r="C449" s="60" t="s">
        <v>642</v>
      </c>
      <c r="D449" s="65" t="s">
        <v>1802</v>
      </c>
      <c r="E449" s="67">
        <v>9.9999999</v>
      </c>
    </row>
    <row r="450" spans="1:5" s="7" customFormat="1" ht="12.75" customHeight="1">
      <c r="A450" s="57"/>
      <c r="B450" s="62">
        <v>41282</v>
      </c>
      <c r="C450" s="57" t="s">
        <v>642</v>
      </c>
      <c r="D450" s="59" t="s">
        <v>1492</v>
      </c>
      <c r="E450" s="68">
        <v>10.46362437</v>
      </c>
    </row>
    <row r="451" spans="1:5" s="7" customFormat="1" ht="12.75" customHeight="1">
      <c r="A451" s="60"/>
      <c r="B451" s="61">
        <v>41281</v>
      </c>
      <c r="C451" s="60" t="s">
        <v>642</v>
      </c>
      <c r="D451" s="65" t="s">
        <v>1802</v>
      </c>
      <c r="E451" s="67">
        <v>3.0702725400000004</v>
      </c>
    </row>
    <row r="452" spans="1:5" s="7" customFormat="1" ht="12.75" customHeight="1">
      <c r="A452" s="57"/>
      <c r="B452" s="62">
        <v>41277</v>
      </c>
      <c r="C452" s="57" t="s">
        <v>642</v>
      </c>
      <c r="D452" s="59" t="s">
        <v>1492</v>
      </c>
      <c r="E452" s="68">
        <v>96.844511250048</v>
      </c>
    </row>
    <row r="453" spans="1:5" ht="12.75" customHeight="1">
      <c r="A453" s="46"/>
      <c r="B453" s="46"/>
      <c r="C453" s="46"/>
      <c r="D453" s="46" t="s">
        <v>1798</v>
      </c>
      <c r="E453" s="47">
        <f>SUM(E318:E452)</f>
        <v>13682.220619306849</v>
      </c>
    </row>
    <row r="454" spans="1:5" s="7" customFormat="1" ht="12.75" customHeight="1">
      <c r="A454" s="35"/>
      <c r="B454" s="36"/>
      <c r="C454" s="32"/>
      <c r="D454" s="32"/>
      <c r="E454" s="37"/>
    </row>
    <row r="455" spans="1:5" s="7" customFormat="1" ht="12.75" customHeight="1">
      <c r="A455" s="35"/>
      <c r="B455" s="36"/>
      <c r="C455" s="32"/>
      <c r="D455" s="32"/>
      <c r="E455" s="37"/>
    </row>
    <row r="456" spans="1:5" s="75" customFormat="1" ht="19.5" customHeight="1">
      <c r="A456" s="220" t="s">
        <v>1484</v>
      </c>
      <c r="B456" s="221"/>
      <c r="C456" s="221"/>
      <c r="D456" s="221"/>
      <c r="E456" s="221"/>
    </row>
    <row r="457" spans="1:5" s="98" customFormat="1" ht="12.75" customHeight="1">
      <c r="A457" s="50" t="s">
        <v>403</v>
      </c>
      <c r="B457" s="50" t="s">
        <v>404</v>
      </c>
      <c r="C457" s="44" t="s">
        <v>4</v>
      </c>
      <c r="D457" s="50" t="s">
        <v>5</v>
      </c>
      <c r="E457" s="45" t="s">
        <v>3209</v>
      </c>
    </row>
    <row r="458" spans="1:5" s="7" customFormat="1" ht="12.75" customHeight="1">
      <c r="A458" s="63"/>
      <c r="B458" s="86">
        <v>41271</v>
      </c>
      <c r="C458" s="63" t="s">
        <v>642</v>
      </c>
      <c r="D458" s="64" t="s">
        <v>666</v>
      </c>
      <c r="E458" s="66">
        <v>6.9249681999999995</v>
      </c>
    </row>
    <row r="459" spans="1:5" s="7" customFormat="1" ht="12.75" customHeight="1">
      <c r="A459" s="60"/>
      <c r="B459" s="61">
        <v>41271</v>
      </c>
      <c r="C459" s="60" t="s">
        <v>642</v>
      </c>
      <c r="D459" s="65" t="s">
        <v>666</v>
      </c>
      <c r="E459" s="67">
        <v>33.81013885</v>
      </c>
    </row>
    <row r="460" spans="1:5" s="7" customFormat="1" ht="12.75" customHeight="1">
      <c r="A460" s="57"/>
      <c r="B460" s="62">
        <v>41270</v>
      </c>
      <c r="C460" s="57" t="s">
        <v>642</v>
      </c>
      <c r="D460" s="59" t="s">
        <v>1492</v>
      </c>
      <c r="E460" s="68">
        <v>37.597513953865</v>
      </c>
    </row>
    <row r="461" spans="1:5" s="7" customFormat="1" ht="12.75" customHeight="1">
      <c r="A461" s="60"/>
      <c r="B461" s="61">
        <v>41269</v>
      </c>
      <c r="C461" s="60" t="s">
        <v>642</v>
      </c>
      <c r="D461" s="65" t="s">
        <v>646</v>
      </c>
      <c r="E461" s="67">
        <v>3.00681671</v>
      </c>
    </row>
    <row r="462" spans="1:5" s="7" customFormat="1" ht="12.75" customHeight="1">
      <c r="A462" s="57"/>
      <c r="B462" s="62">
        <v>41269</v>
      </c>
      <c r="C462" s="57" t="s">
        <v>642</v>
      </c>
      <c r="D462" s="59" t="s">
        <v>646</v>
      </c>
      <c r="E462" s="68">
        <v>86.53178304000001</v>
      </c>
    </row>
    <row r="463" spans="1:5" s="7" customFormat="1" ht="12.75" customHeight="1">
      <c r="A463" s="60"/>
      <c r="B463" s="61">
        <v>41264</v>
      </c>
      <c r="C463" s="60" t="s">
        <v>642</v>
      </c>
      <c r="D463" s="65" t="s">
        <v>667</v>
      </c>
      <c r="E463" s="67">
        <v>51.7513405</v>
      </c>
    </row>
    <row r="464" spans="1:5" s="7" customFormat="1" ht="12.75" customHeight="1">
      <c r="A464" s="57"/>
      <c r="B464" s="62">
        <v>41264</v>
      </c>
      <c r="C464" s="57" t="s">
        <v>642</v>
      </c>
      <c r="D464" s="59" t="s">
        <v>1660</v>
      </c>
      <c r="E464" s="68">
        <v>64.0408608</v>
      </c>
    </row>
    <row r="465" spans="1:5" s="7" customFormat="1" ht="12.75" customHeight="1">
      <c r="A465" s="60"/>
      <c r="B465" s="61">
        <v>41264</v>
      </c>
      <c r="C465" s="60" t="s">
        <v>642</v>
      </c>
      <c r="D465" s="65" t="s">
        <v>1421</v>
      </c>
      <c r="E465" s="67">
        <v>178.63500000000053</v>
      </c>
    </row>
    <row r="466" spans="1:5" s="7" customFormat="1" ht="12.75" customHeight="1">
      <c r="A466" s="57"/>
      <c r="B466" s="62">
        <v>41262</v>
      </c>
      <c r="C466" s="57" t="s">
        <v>642</v>
      </c>
      <c r="D466" s="59" t="s">
        <v>1660</v>
      </c>
      <c r="E466" s="68">
        <v>56.200322639999996</v>
      </c>
    </row>
    <row r="467" spans="1:5" s="7" customFormat="1" ht="12.75" customHeight="1">
      <c r="A467" s="60"/>
      <c r="B467" s="61">
        <v>41261</v>
      </c>
      <c r="C467" s="60" t="s">
        <v>642</v>
      </c>
      <c r="D467" s="65" t="s">
        <v>1492</v>
      </c>
      <c r="E467" s="67">
        <v>77.162020859</v>
      </c>
    </row>
    <row r="468" spans="1:5" s="7" customFormat="1" ht="12.75" customHeight="1">
      <c r="A468" s="57"/>
      <c r="B468" s="62">
        <v>41257</v>
      </c>
      <c r="C468" s="57" t="s">
        <v>642</v>
      </c>
      <c r="D468" s="59" t="s">
        <v>646</v>
      </c>
      <c r="E468" s="68">
        <v>63</v>
      </c>
    </row>
    <row r="469" spans="1:5" s="7" customFormat="1" ht="12.75" customHeight="1">
      <c r="A469" s="60"/>
      <c r="B469" s="61">
        <v>41250</v>
      </c>
      <c r="C469" s="60" t="s">
        <v>642</v>
      </c>
      <c r="D469" s="65" t="s">
        <v>1660</v>
      </c>
      <c r="E469" s="67">
        <v>44.808343719999996</v>
      </c>
    </row>
    <row r="470" spans="1:5" s="7" customFormat="1" ht="12.75" customHeight="1">
      <c r="A470" s="57"/>
      <c r="B470" s="62">
        <v>41248</v>
      </c>
      <c r="C470" s="57" t="s">
        <v>642</v>
      </c>
      <c r="D470" s="59" t="s">
        <v>666</v>
      </c>
      <c r="E470" s="68">
        <v>38.824360160000005</v>
      </c>
    </row>
    <row r="471" spans="1:5" s="7" customFormat="1" ht="12.75" customHeight="1">
      <c r="A471" s="60"/>
      <c r="B471" s="61">
        <v>41244</v>
      </c>
      <c r="C471" s="60" t="s">
        <v>642</v>
      </c>
      <c r="D471" s="65" t="s">
        <v>666</v>
      </c>
      <c r="E471" s="67">
        <v>1.10323226</v>
      </c>
    </row>
    <row r="472" spans="1:5" s="7" customFormat="1" ht="12.75" customHeight="1">
      <c r="A472" s="57"/>
      <c r="B472" s="62">
        <v>41244</v>
      </c>
      <c r="C472" s="57" t="s">
        <v>642</v>
      </c>
      <c r="D472" s="59" t="s">
        <v>666</v>
      </c>
      <c r="E472" s="68">
        <v>109.21999373999999</v>
      </c>
    </row>
    <row r="473" spans="1:5" s="7" customFormat="1" ht="12.75" customHeight="1">
      <c r="A473" s="60"/>
      <c r="B473" s="61">
        <v>41239</v>
      </c>
      <c r="C473" s="60" t="s">
        <v>642</v>
      </c>
      <c r="D473" s="65" t="s">
        <v>1660</v>
      </c>
      <c r="E473" s="67">
        <v>12.40188641</v>
      </c>
    </row>
    <row r="474" spans="1:5" s="7" customFormat="1" ht="12.75" customHeight="1">
      <c r="A474" s="57"/>
      <c r="B474" s="62">
        <v>41232</v>
      </c>
      <c r="C474" s="57" t="s">
        <v>642</v>
      </c>
      <c r="D474" s="59" t="s">
        <v>1660</v>
      </c>
      <c r="E474" s="68">
        <v>49.57232472</v>
      </c>
    </row>
    <row r="475" spans="1:5" s="7" customFormat="1" ht="12.75" customHeight="1">
      <c r="A475" s="60"/>
      <c r="B475" s="61">
        <v>41232</v>
      </c>
      <c r="C475" s="60" t="s">
        <v>642</v>
      </c>
      <c r="D475" s="65" t="s">
        <v>1660</v>
      </c>
      <c r="E475" s="67">
        <v>2.7153891100000003</v>
      </c>
    </row>
    <row r="476" spans="1:5" s="7" customFormat="1" ht="12.75" customHeight="1">
      <c r="A476" s="57"/>
      <c r="B476" s="62">
        <v>41227</v>
      </c>
      <c r="C476" s="57" t="s">
        <v>642</v>
      </c>
      <c r="D476" s="59" t="s">
        <v>1492</v>
      </c>
      <c r="E476" s="68">
        <v>143.06425704999998</v>
      </c>
    </row>
    <row r="477" spans="1:5" s="7" customFormat="1" ht="12.75" customHeight="1">
      <c r="A477" s="60"/>
      <c r="B477" s="61">
        <v>41226</v>
      </c>
      <c r="C477" s="60" t="s">
        <v>642</v>
      </c>
      <c r="D477" s="65" t="s">
        <v>667</v>
      </c>
      <c r="E477" s="67">
        <v>35.96019299</v>
      </c>
    </row>
    <row r="478" spans="1:5" s="7" customFormat="1" ht="12.75" customHeight="1">
      <c r="A478" s="57"/>
      <c r="B478" s="62">
        <v>41226</v>
      </c>
      <c r="C478" s="57" t="s">
        <v>642</v>
      </c>
      <c r="D478" s="59" t="s">
        <v>667</v>
      </c>
      <c r="E478" s="68">
        <v>13.5207622</v>
      </c>
    </row>
    <row r="479" spans="1:5" s="7" customFormat="1" ht="12.75" customHeight="1">
      <c r="A479" s="60"/>
      <c r="B479" s="61">
        <v>41226</v>
      </c>
      <c r="C479" s="60" t="s">
        <v>642</v>
      </c>
      <c r="D479" s="65" t="s">
        <v>667</v>
      </c>
      <c r="E479" s="67">
        <v>54.083048299999994</v>
      </c>
    </row>
    <row r="480" spans="1:5" s="7" customFormat="1" ht="12.75" customHeight="1">
      <c r="A480" s="57"/>
      <c r="B480" s="62">
        <v>41225</v>
      </c>
      <c r="C480" s="57" t="s">
        <v>642</v>
      </c>
      <c r="D480" s="59" t="s">
        <v>668</v>
      </c>
      <c r="E480" s="68">
        <v>19</v>
      </c>
    </row>
    <row r="481" spans="1:5" s="7" customFormat="1" ht="12.75" customHeight="1">
      <c r="A481" s="60"/>
      <c r="B481" s="61">
        <v>41224</v>
      </c>
      <c r="C481" s="60" t="s">
        <v>642</v>
      </c>
      <c r="D481" s="65" t="s">
        <v>665</v>
      </c>
      <c r="E481" s="67">
        <v>19.62283028</v>
      </c>
    </row>
    <row r="482" spans="1:5" s="7" customFormat="1" ht="12.75" customHeight="1">
      <c r="A482" s="57"/>
      <c r="B482" s="62">
        <v>41221</v>
      </c>
      <c r="C482" s="57" t="s">
        <v>642</v>
      </c>
      <c r="D482" s="59" t="s">
        <v>667</v>
      </c>
      <c r="E482" s="68">
        <v>8.29850496</v>
      </c>
    </row>
    <row r="483" spans="1:5" s="7" customFormat="1" ht="12.75" customHeight="1">
      <c r="A483" s="60"/>
      <c r="B483" s="61">
        <v>41212</v>
      </c>
      <c r="C483" s="60" t="s">
        <v>642</v>
      </c>
      <c r="D483" s="65" t="s">
        <v>1492</v>
      </c>
      <c r="E483" s="67">
        <v>101.25099999999985</v>
      </c>
    </row>
    <row r="484" spans="1:5" s="7" customFormat="1" ht="12.75" customHeight="1">
      <c r="A484" s="57"/>
      <c r="B484" s="62">
        <v>41201</v>
      </c>
      <c r="C484" s="57" t="s">
        <v>642</v>
      </c>
      <c r="D484" s="59" t="s">
        <v>667</v>
      </c>
      <c r="E484" s="68">
        <v>11.06467461</v>
      </c>
    </row>
    <row r="485" spans="1:5" s="7" customFormat="1" ht="12.75" customHeight="1">
      <c r="A485" s="60"/>
      <c r="B485" s="61">
        <v>41200</v>
      </c>
      <c r="C485" s="60" t="s">
        <v>642</v>
      </c>
      <c r="D485" s="65" t="s">
        <v>1825</v>
      </c>
      <c r="E485" s="67">
        <v>27</v>
      </c>
    </row>
    <row r="486" spans="1:5" s="7" customFormat="1" ht="12.75" customHeight="1">
      <c r="A486" s="57"/>
      <c r="B486" s="62">
        <v>41178</v>
      </c>
      <c r="C486" s="57" t="s">
        <v>642</v>
      </c>
      <c r="D486" s="59" t="s">
        <v>651</v>
      </c>
      <c r="E486" s="68">
        <v>26.13146562</v>
      </c>
    </row>
    <row r="487" spans="1:5" s="7" customFormat="1" ht="12.75" customHeight="1">
      <c r="A487" s="60"/>
      <c r="B487" s="61">
        <v>41176</v>
      </c>
      <c r="C487" s="60" t="s">
        <v>642</v>
      </c>
      <c r="D487" s="65" t="s">
        <v>646</v>
      </c>
      <c r="E487" s="67">
        <v>25</v>
      </c>
    </row>
    <row r="488" spans="1:5" s="7" customFormat="1" ht="12.75" customHeight="1">
      <c r="A488" s="57"/>
      <c r="B488" s="62">
        <v>41173</v>
      </c>
      <c r="C488" s="57" t="s">
        <v>642</v>
      </c>
      <c r="D488" s="59" t="s">
        <v>1660</v>
      </c>
      <c r="E488" s="68">
        <v>322.18065771</v>
      </c>
    </row>
    <row r="489" spans="1:5" s="7" customFormat="1" ht="12.75" customHeight="1">
      <c r="A489" s="60"/>
      <c r="B489" s="61">
        <v>41173</v>
      </c>
      <c r="C489" s="60" t="s">
        <v>642</v>
      </c>
      <c r="D489" s="65" t="s">
        <v>1660</v>
      </c>
      <c r="E489" s="67">
        <v>2190.91822092</v>
      </c>
    </row>
    <row r="490" spans="1:5" s="7" customFormat="1" ht="12.75" customHeight="1">
      <c r="A490" s="57"/>
      <c r="B490" s="62">
        <v>41173</v>
      </c>
      <c r="C490" s="57" t="s">
        <v>642</v>
      </c>
      <c r="D490" s="59" t="s">
        <v>665</v>
      </c>
      <c r="E490" s="68">
        <v>20.549176208694</v>
      </c>
    </row>
    <row r="491" spans="1:5" s="7" customFormat="1" ht="12.75" customHeight="1">
      <c r="A491" s="60"/>
      <c r="B491" s="61">
        <v>41173</v>
      </c>
      <c r="C491" s="60" t="s">
        <v>642</v>
      </c>
      <c r="D491" s="65" t="s">
        <v>1421</v>
      </c>
      <c r="E491" s="67">
        <v>145</v>
      </c>
    </row>
    <row r="492" spans="1:5" s="7" customFormat="1" ht="12.75" customHeight="1">
      <c r="A492" s="57"/>
      <c r="B492" s="62">
        <v>41165</v>
      </c>
      <c r="C492" s="57" t="s">
        <v>642</v>
      </c>
      <c r="D492" s="59" t="s">
        <v>1660</v>
      </c>
      <c r="E492" s="68">
        <v>245.884924</v>
      </c>
    </row>
    <row r="493" spans="1:5" s="7" customFormat="1" ht="12.75" customHeight="1">
      <c r="A493" s="60"/>
      <c r="B493" s="61">
        <v>41158</v>
      </c>
      <c r="C493" s="60" t="s">
        <v>642</v>
      </c>
      <c r="D493" s="65" t="s">
        <v>646</v>
      </c>
      <c r="E493" s="67">
        <v>23.1189084</v>
      </c>
    </row>
    <row r="494" spans="1:5" s="7" customFormat="1" ht="12.75" customHeight="1">
      <c r="A494" s="57"/>
      <c r="B494" s="62">
        <v>41149</v>
      </c>
      <c r="C494" s="57" t="s">
        <v>642</v>
      </c>
      <c r="D494" s="59" t="s">
        <v>1492</v>
      </c>
      <c r="E494" s="68">
        <v>11.00000022</v>
      </c>
    </row>
    <row r="495" spans="1:5" s="7" customFormat="1" ht="12.75" customHeight="1">
      <c r="A495" s="60"/>
      <c r="B495" s="61">
        <v>41149</v>
      </c>
      <c r="C495" s="60" t="s">
        <v>642</v>
      </c>
      <c r="D495" s="65" t="s">
        <v>1492</v>
      </c>
      <c r="E495" s="67">
        <v>42.00000084</v>
      </c>
    </row>
    <row r="496" spans="1:5" s="7" customFormat="1" ht="12.75" customHeight="1">
      <c r="A496" s="57"/>
      <c r="B496" s="62">
        <v>41149</v>
      </c>
      <c r="C496" s="57" t="s">
        <v>642</v>
      </c>
      <c r="D496" s="59" t="s">
        <v>1492</v>
      </c>
      <c r="E496" s="68">
        <v>7.00000014</v>
      </c>
    </row>
    <row r="497" spans="1:5" s="7" customFormat="1" ht="12.75" customHeight="1">
      <c r="A497" s="60"/>
      <c r="B497" s="61">
        <v>41148</v>
      </c>
      <c r="C497" s="60" t="s">
        <v>642</v>
      </c>
      <c r="D497" s="65" t="s">
        <v>665</v>
      </c>
      <c r="E497" s="67">
        <v>5.620082999999999</v>
      </c>
    </row>
    <row r="498" spans="1:5" s="7" customFormat="1" ht="12.75" customHeight="1">
      <c r="A498" s="57"/>
      <c r="B498" s="62">
        <v>41141</v>
      </c>
      <c r="C498" s="57" t="s">
        <v>642</v>
      </c>
      <c r="D498" s="59" t="s">
        <v>665</v>
      </c>
      <c r="E498" s="68">
        <v>163.8056314</v>
      </c>
    </row>
    <row r="499" spans="1:5" s="7" customFormat="1" ht="12.75" customHeight="1">
      <c r="A499" s="60"/>
      <c r="B499" s="61">
        <v>41129</v>
      </c>
      <c r="C499" s="60" t="s">
        <v>642</v>
      </c>
      <c r="D499" s="65" t="s">
        <v>1660</v>
      </c>
      <c r="E499" s="67">
        <v>92.35259039</v>
      </c>
    </row>
    <row r="500" spans="1:5" s="7" customFormat="1" ht="12.75" customHeight="1">
      <c r="A500" s="57"/>
      <c r="B500" s="62">
        <v>41129</v>
      </c>
      <c r="C500" s="57" t="s">
        <v>642</v>
      </c>
      <c r="D500" s="59" t="s">
        <v>651</v>
      </c>
      <c r="E500" s="68">
        <v>3.07669383</v>
      </c>
    </row>
    <row r="501" spans="1:5" s="7" customFormat="1" ht="12.75" customHeight="1">
      <c r="A501" s="60"/>
      <c r="B501" s="61">
        <v>41128</v>
      </c>
      <c r="C501" s="60" t="s">
        <v>642</v>
      </c>
      <c r="D501" s="65" t="s">
        <v>666</v>
      </c>
      <c r="E501" s="67">
        <v>50</v>
      </c>
    </row>
    <row r="502" spans="1:5" s="7" customFormat="1" ht="12.75" customHeight="1">
      <c r="A502" s="57"/>
      <c r="B502" s="62">
        <v>41127</v>
      </c>
      <c r="C502" s="57" t="s">
        <v>642</v>
      </c>
      <c r="D502" s="59" t="s">
        <v>646</v>
      </c>
      <c r="E502" s="68">
        <v>84.20000064</v>
      </c>
    </row>
    <row r="503" spans="1:5" s="7" customFormat="1" ht="12.75" customHeight="1">
      <c r="A503" s="60"/>
      <c r="B503" s="61">
        <v>41122</v>
      </c>
      <c r="C503" s="60" t="s">
        <v>642</v>
      </c>
      <c r="D503" s="65" t="s">
        <v>646</v>
      </c>
      <c r="E503" s="67">
        <v>7.15000006</v>
      </c>
    </row>
    <row r="504" spans="1:5" s="7" customFormat="1" ht="12.75" customHeight="1">
      <c r="A504" s="57"/>
      <c r="B504" s="62">
        <v>41107</v>
      </c>
      <c r="C504" s="57" t="s">
        <v>642</v>
      </c>
      <c r="D504" s="59" t="s">
        <v>646</v>
      </c>
      <c r="E504" s="68">
        <v>144</v>
      </c>
    </row>
    <row r="505" spans="1:5" s="7" customFormat="1" ht="12.75" customHeight="1">
      <c r="A505" s="60"/>
      <c r="B505" s="61">
        <v>41105</v>
      </c>
      <c r="C505" s="60" t="s">
        <v>642</v>
      </c>
      <c r="D505" s="65" t="s">
        <v>667</v>
      </c>
      <c r="E505" s="67">
        <v>10.9999998</v>
      </c>
    </row>
    <row r="506" spans="1:5" s="7" customFormat="1" ht="12.75" customHeight="1">
      <c r="A506" s="57"/>
      <c r="B506" s="62">
        <v>41101</v>
      </c>
      <c r="C506" s="57" t="s">
        <v>642</v>
      </c>
      <c r="D506" s="59" t="s">
        <v>1661</v>
      </c>
      <c r="E506" s="68">
        <v>34.634401000000004</v>
      </c>
    </row>
    <row r="507" spans="1:5" s="7" customFormat="1" ht="12.75" customHeight="1">
      <c r="A507" s="60"/>
      <c r="B507" s="61">
        <v>41093</v>
      </c>
      <c r="C507" s="60" t="s">
        <v>642</v>
      </c>
      <c r="D507" s="65" t="s">
        <v>666</v>
      </c>
      <c r="E507" s="67">
        <v>130.00033</v>
      </c>
    </row>
    <row r="508" spans="1:5" s="7" customFormat="1" ht="12.75" customHeight="1">
      <c r="A508" s="57"/>
      <c r="B508" s="62">
        <v>41088</v>
      </c>
      <c r="C508" s="57" t="s">
        <v>642</v>
      </c>
      <c r="D508" s="59" t="s">
        <v>665</v>
      </c>
      <c r="E508" s="68">
        <v>41.89561875</v>
      </c>
    </row>
    <row r="509" spans="1:5" s="7" customFormat="1" ht="12.75" customHeight="1">
      <c r="A509" s="60"/>
      <c r="B509" s="61">
        <v>41082</v>
      </c>
      <c r="C509" s="60" t="s">
        <v>642</v>
      </c>
      <c r="D509" s="65" t="s">
        <v>666</v>
      </c>
      <c r="E509" s="67">
        <v>30</v>
      </c>
    </row>
    <row r="510" spans="1:5" s="7" customFormat="1" ht="12.75" customHeight="1">
      <c r="A510" s="57"/>
      <c r="B510" s="62">
        <v>41080</v>
      </c>
      <c r="C510" s="57" t="s">
        <v>642</v>
      </c>
      <c r="D510" s="59" t="s">
        <v>665</v>
      </c>
      <c r="E510" s="68">
        <v>130.1312927100004</v>
      </c>
    </row>
    <row r="511" spans="1:5" s="7" customFormat="1" ht="12.75" customHeight="1">
      <c r="A511" s="60"/>
      <c r="B511" s="61">
        <v>41075</v>
      </c>
      <c r="C511" s="60" t="s">
        <v>642</v>
      </c>
      <c r="D511" s="65" t="s">
        <v>1492</v>
      </c>
      <c r="E511" s="67">
        <v>8.659453599999999</v>
      </c>
    </row>
    <row r="512" spans="1:5" s="7" customFormat="1" ht="12.75" customHeight="1">
      <c r="A512" s="57"/>
      <c r="B512" s="62">
        <v>41075</v>
      </c>
      <c r="C512" s="57" t="s">
        <v>642</v>
      </c>
      <c r="D512" s="59" t="s">
        <v>1492</v>
      </c>
      <c r="E512" s="68">
        <v>8.95172416</v>
      </c>
    </row>
    <row r="513" spans="1:5" s="7" customFormat="1" ht="12.75" customHeight="1">
      <c r="A513" s="60"/>
      <c r="B513" s="61">
        <v>41075</v>
      </c>
      <c r="C513" s="60" t="s">
        <v>642</v>
      </c>
      <c r="D513" s="65" t="s">
        <v>665</v>
      </c>
      <c r="E513" s="67">
        <v>20.980434239999997</v>
      </c>
    </row>
    <row r="514" spans="1:5" s="7" customFormat="1" ht="12.75" customHeight="1">
      <c r="A514" s="57"/>
      <c r="B514" s="62">
        <v>41075</v>
      </c>
      <c r="C514" s="57" t="s">
        <v>642</v>
      </c>
      <c r="D514" s="59" t="s">
        <v>1227</v>
      </c>
      <c r="E514" s="68">
        <v>50.000000549999996</v>
      </c>
    </row>
    <row r="515" spans="1:5" s="7" customFormat="1" ht="12.75" customHeight="1">
      <c r="A515" s="60"/>
      <c r="B515" s="61">
        <v>41074</v>
      </c>
      <c r="C515" s="60" t="s">
        <v>642</v>
      </c>
      <c r="D515" s="65" t="s">
        <v>646</v>
      </c>
      <c r="E515" s="67">
        <v>251.50047</v>
      </c>
    </row>
    <row r="516" spans="1:5" s="7" customFormat="1" ht="12.75" customHeight="1">
      <c r="A516" s="57"/>
      <c r="B516" s="62">
        <v>41074</v>
      </c>
      <c r="C516" s="57" t="s">
        <v>642</v>
      </c>
      <c r="D516" s="59" t="s">
        <v>1492</v>
      </c>
      <c r="E516" s="68">
        <v>45</v>
      </c>
    </row>
    <row r="517" spans="1:5" s="7" customFormat="1" ht="12.75" customHeight="1">
      <c r="A517" s="60"/>
      <c r="B517" s="61">
        <v>41071</v>
      </c>
      <c r="C517" s="60" t="s">
        <v>642</v>
      </c>
      <c r="D517" s="65" t="s">
        <v>1421</v>
      </c>
      <c r="E517" s="67">
        <v>262</v>
      </c>
    </row>
    <row r="518" spans="1:5" s="7" customFormat="1" ht="12.75" customHeight="1">
      <c r="A518" s="57"/>
      <c r="B518" s="62">
        <v>41066</v>
      </c>
      <c r="C518" s="57" t="s">
        <v>642</v>
      </c>
      <c r="D518" s="59" t="s">
        <v>644</v>
      </c>
      <c r="E518" s="68">
        <v>22.318272240000002</v>
      </c>
    </row>
    <row r="519" spans="1:5" s="7" customFormat="1" ht="12.75" customHeight="1">
      <c r="A519" s="60"/>
      <c r="B519" s="61">
        <v>41066</v>
      </c>
      <c r="C519" s="60" t="s">
        <v>642</v>
      </c>
      <c r="D519" s="65" t="s">
        <v>644</v>
      </c>
      <c r="E519" s="67">
        <v>21.250000280000002</v>
      </c>
    </row>
    <row r="520" spans="1:5" s="7" customFormat="1" ht="12.75" customHeight="1">
      <c r="A520" s="57"/>
      <c r="B520" s="62">
        <v>41061</v>
      </c>
      <c r="C520" s="57" t="s">
        <v>642</v>
      </c>
      <c r="D520" s="59" t="s">
        <v>644</v>
      </c>
      <c r="E520" s="68">
        <v>35.18763604000001</v>
      </c>
    </row>
    <row r="521" spans="1:5" s="7" customFormat="1" ht="12.75" customHeight="1">
      <c r="A521" s="60"/>
      <c r="B521" s="61">
        <v>41060</v>
      </c>
      <c r="C521" s="60" t="s">
        <v>642</v>
      </c>
      <c r="D521" s="65" t="s">
        <v>646</v>
      </c>
      <c r="E521" s="67">
        <v>14.809865400000001</v>
      </c>
    </row>
    <row r="522" spans="1:5" s="7" customFormat="1" ht="12.75" customHeight="1">
      <c r="A522" s="57"/>
      <c r="B522" s="62">
        <v>41059</v>
      </c>
      <c r="C522" s="57" t="s">
        <v>642</v>
      </c>
      <c r="D522" s="59" t="s">
        <v>666</v>
      </c>
      <c r="E522" s="68">
        <v>4.502560679999999</v>
      </c>
    </row>
    <row r="523" spans="1:5" s="7" customFormat="1" ht="12.75" customHeight="1">
      <c r="A523" s="60"/>
      <c r="B523" s="61">
        <v>41059</v>
      </c>
      <c r="C523" s="60" t="s">
        <v>642</v>
      </c>
      <c r="D523" s="65" t="s">
        <v>666</v>
      </c>
      <c r="E523" s="67">
        <v>4.26910124</v>
      </c>
    </row>
    <row r="524" spans="1:5" s="7" customFormat="1" ht="12.75" customHeight="1">
      <c r="A524" s="57"/>
      <c r="B524" s="62">
        <v>41050</v>
      </c>
      <c r="C524" s="57" t="s">
        <v>642</v>
      </c>
      <c r="D524" s="59" t="s">
        <v>1598</v>
      </c>
      <c r="E524" s="68">
        <v>300.000006</v>
      </c>
    </row>
    <row r="525" spans="1:5" s="7" customFormat="1" ht="12.75" customHeight="1">
      <c r="A525" s="60"/>
      <c r="B525" s="61">
        <v>41047</v>
      </c>
      <c r="C525" s="60" t="s">
        <v>642</v>
      </c>
      <c r="D525" s="65" t="s">
        <v>1443</v>
      </c>
      <c r="E525" s="67">
        <v>33.78795622</v>
      </c>
    </row>
    <row r="526" spans="1:5" s="7" customFormat="1" ht="12.75" customHeight="1">
      <c r="A526" s="57"/>
      <c r="B526" s="62">
        <v>41045</v>
      </c>
      <c r="C526" s="57" t="s">
        <v>642</v>
      </c>
      <c r="D526" s="59" t="s">
        <v>644</v>
      </c>
      <c r="E526" s="68">
        <v>25</v>
      </c>
    </row>
    <row r="527" spans="1:5" s="7" customFormat="1" ht="12.75" customHeight="1">
      <c r="A527" s="60"/>
      <c r="B527" s="61">
        <v>41044</v>
      </c>
      <c r="C527" s="60" t="s">
        <v>642</v>
      </c>
      <c r="D527" s="65" t="s">
        <v>644</v>
      </c>
      <c r="E527" s="67">
        <v>25.000000059999998</v>
      </c>
    </row>
    <row r="528" spans="1:5" s="7" customFormat="1" ht="12.75" customHeight="1">
      <c r="A528" s="57"/>
      <c r="B528" s="62">
        <v>41036</v>
      </c>
      <c r="C528" s="57" t="s">
        <v>642</v>
      </c>
      <c r="D528" s="59" t="s">
        <v>1304</v>
      </c>
      <c r="E528" s="68">
        <v>40.3431285</v>
      </c>
    </row>
    <row r="529" spans="1:5" s="7" customFormat="1" ht="12.75" customHeight="1">
      <c r="A529" s="60"/>
      <c r="B529" s="61">
        <v>41026</v>
      </c>
      <c r="C529" s="60" t="s">
        <v>642</v>
      </c>
      <c r="D529" s="65" t="s">
        <v>665</v>
      </c>
      <c r="E529" s="67">
        <v>24.99999975</v>
      </c>
    </row>
    <row r="530" spans="1:5" s="7" customFormat="1" ht="12.75" customHeight="1">
      <c r="A530" s="57"/>
      <c r="B530" s="62">
        <v>41009</v>
      </c>
      <c r="C530" s="57" t="s">
        <v>642</v>
      </c>
      <c r="D530" s="59" t="s">
        <v>644</v>
      </c>
      <c r="E530" s="68">
        <v>43.41610944</v>
      </c>
    </row>
    <row r="531" spans="1:5" s="7" customFormat="1" ht="12.75" customHeight="1">
      <c r="A531" s="60"/>
      <c r="B531" s="61">
        <v>41009</v>
      </c>
      <c r="C531" s="60" t="s">
        <v>642</v>
      </c>
      <c r="D531" s="65" t="s">
        <v>644</v>
      </c>
      <c r="E531" s="67">
        <v>1.80900526</v>
      </c>
    </row>
    <row r="532" spans="1:5" s="7" customFormat="1" ht="12.75" customHeight="1">
      <c r="A532" s="57"/>
      <c r="B532" s="62">
        <v>41009</v>
      </c>
      <c r="C532" s="57" t="s">
        <v>642</v>
      </c>
      <c r="D532" s="59" t="s">
        <v>666</v>
      </c>
      <c r="E532" s="68">
        <v>5.1475253499999996</v>
      </c>
    </row>
    <row r="533" spans="1:5" s="7" customFormat="1" ht="12.75" customHeight="1">
      <c r="A533" s="60"/>
      <c r="B533" s="61">
        <v>41008</v>
      </c>
      <c r="C533" s="60" t="s">
        <v>642</v>
      </c>
      <c r="D533" s="65" t="s">
        <v>1227</v>
      </c>
      <c r="E533" s="67">
        <v>9.05692518</v>
      </c>
    </row>
    <row r="534" spans="1:5" s="7" customFormat="1" ht="12.75" customHeight="1">
      <c r="A534" s="57"/>
      <c r="B534" s="62">
        <v>41008</v>
      </c>
      <c r="C534" s="57" t="s">
        <v>642</v>
      </c>
      <c r="D534" s="59" t="s">
        <v>1227</v>
      </c>
      <c r="E534" s="68">
        <v>3.03358911</v>
      </c>
    </row>
    <row r="535" spans="1:5" s="7" customFormat="1" ht="12.75" customHeight="1">
      <c r="A535" s="60"/>
      <c r="B535" s="61">
        <v>41002</v>
      </c>
      <c r="C535" s="60" t="s">
        <v>642</v>
      </c>
      <c r="D535" s="65" t="s">
        <v>644</v>
      </c>
      <c r="E535" s="67">
        <v>27.70000032</v>
      </c>
    </row>
    <row r="536" spans="1:5" s="7" customFormat="1" ht="12.75" customHeight="1">
      <c r="A536" s="57"/>
      <c r="B536" s="62">
        <v>40996</v>
      </c>
      <c r="C536" s="57" t="s">
        <v>642</v>
      </c>
      <c r="D536" s="59" t="s">
        <v>1492</v>
      </c>
      <c r="E536" s="68">
        <v>19.01969198</v>
      </c>
    </row>
    <row r="537" spans="1:5" s="7" customFormat="1" ht="12.75" customHeight="1">
      <c r="A537" s="60"/>
      <c r="B537" s="61">
        <v>40996</v>
      </c>
      <c r="C537" s="60" t="s">
        <v>642</v>
      </c>
      <c r="D537" s="65" t="s">
        <v>665</v>
      </c>
      <c r="E537" s="67">
        <v>100</v>
      </c>
    </row>
    <row r="538" spans="1:5" s="7" customFormat="1" ht="12.75" customHeight="1">
      <c r="A538" s="57"/>
      <c r="B538" s="62">
        <v>40987</v>
      </c>
      <c r="C538" s="57" t="s">
        <v>642</v>
      </c>
      <c r="D538" s="59" t="s">
        <v>665</v>
      </c>
      <c r="E538" s="68">
        <v>33.136684800000005</v>
      </c>
    </row>
    <row r="539" spans="1:5" s="7" customFormat="1" ht="12.75" customHeight="1">
      <c r="A539" s="60"/>
      <c r="B539" s="61">
        <v>40983</v>
      </c>
      <c r="C539" s="60" t="s">
        <v>642</v>
      </c>
      <c r="D539" s="65" t="s">
        <v>667</v>
      </c>
      <c r="E539" s="67">
        <v>32.4</v>
      </c>
    </row>
    <row r="540" spans="1:5" s="7" customFormat="1" ht="12.75" customHeight="1">
      <c r="A540" s="57"/>
      <c r="B540" s="62">
        <v>40983</v>
      </c>
      <c r="C540" s="57" t="s">
        <v>642</v>
      </c>
      <c r="D540" s="59" t="s">
        <v>667</v>
      </c>
      <c r="E540" s="68">
        <v>3.6</v>
      </c>
    </row>
    <row r="541" spans="1:5" s="7" customFormat="1" ht="12.75" customHeight="1">
      <c r="A541" s="60"/>
      <c r="B541" s="61">
        <v>40983</v>
      </c>
      <c r="C541" s="60" t="s">
        <v>642</v>
      </c>
      <c r="D541" s="65" t="s">
        <v>665</v>
      </c>
      <c r="E541" s="67">
        <v>14.7</v>
      </c>
    </row>
    <row r="542" spans="1:5" s="7" customFormat="1" ht="12.75" customHeight="1">
      <c r="A542" s="57"/>
      <c r="B542" s="62">
        <v>40968</v>
      </c>
      <c r="C542" s="57" t="s">
        <v>642</v>
      </c>
      <c r="D542" s="59" t="s">
        <v>643</v>
      </c>
      <c r="E542" s="68">
        <v>135</v>
      </c>
    </row>
    <row r="543" spans="1:5" s="7" customFormat="1" ht="12.75" customHeight="1">
      <c r="A543" s="60"/>
      <c r="B543" s="61">
        <v>40967</v>
      </c>
      <c r="C543" s="60" t="s">
        <v>642</v>
      </c>
      <c r="D543" s="65" t="s">
        <v>644</v>
      </c>
      <c r="E543" s="67">
        <v>3.2696199999999997</v>
      </c>
    </row>
    <row r="544" spans="1:5" s="7" customFormat="1" ht="12.75" customHeight="1">
      <c r="A544" s="57"/>
      <c r="B544" s="62">
        <v>40967</v>
      </c>
      <c r="C544" s="57" t="s">
        <v>642</v>
      </c>
      <c r="D544" s="59" t="s">
        <v>644</v>
      </c>
      <c r="E544" s="68">
        <v>3.170445</v>
      </c>
    </row>
    <row r="545" spans="1:5" s="7" customFormat="1" ht="12.75" customHeight="1">
      <c r="A545" s="60"/>
      <c r="B545" s="61">
        <v>40967</v>
      </c>
      <c r="C545" s="60" t="s">
        <v>642</v>
      </c>
      <c r="D545" s="65" t="s">
        <v>644</v>
      </c>
      <c r="E545" s="67">
        <v>3.285</v>
      </c>
    </row>
    <row r="546" spans="1:5" s="7" customFormat="1" ht="12.75" customHeight="1">
      <c r="A546" s="57"/>
      <c r="B546" s="62">
        <v>40967</v>
      </c>
      <c r="C546" s="57" t="s">
        <v>642</v>
      </c>
      <c r="D546" s="59" t="s">
        <v>644</v>
      </c>
      <c r="E546" s="68">
        <v>3.191</v>
      </c>
    </row>
    <row r="547" spans="1:5" s="7" customFormat="1" ht="12.75" customHeight="1">
      <c r="A547" s="60"/>
      <c r="B547" s="61">
        <v>40967</v>
      </c>
      <c r="C547" s="60" t="s">
        <v>642</v>
      </c>
      <c r="D547" s="65" t="s">
        <v>644</v>
      </c>
      <c r="E547" s="67">
        <v>3.1302800000000004</v>
      </c>
    </row>
    <row r="548" spans="1:5" s="7" customFormat="1" ht="12.75" customHeight="1">
      <c r="A548" s="57"/>
      <c r="B548" s="62">
        <v>40967</v>
      </c>
      <c r="C548" s="57" t="s">
        <v>642</v>
      </c>
      <c r="D548" s="59" t="s">
        <v>644</v>
      </c>
      <c r="E548" s="68">
        <v>3.29475</v>
      </c>
    </row>
    <row r="549" spans="1:5" s="7" customFormat="1" ht="12.75" customHeight="1">
      <c r="A549" s="60"/>
      <c r="B549" s="61">
        <v>40966</v>
      </c>
      <c r="C549" s="60" t="s">
        <v>642</v>
      </c>
      <c r="D549" s="65" t="s">
        <v>666</v>
      </c>
      <c r="E549" s="67">
        <v>14.70291914</v>
      </c>
    </row>
    <row r="550" spans="1:5" s="7" customFormat="1" ht="12.75" customHeight="1">
      <c r="A550" s="57"/>
      <c r="B550" s="62">
        <v>40966</v>
      </c>
      <c r="C550" s="57" t="s">
        <v>642</v>
      </c>
      <c r="D550" s="59" t="s">
        <v>666</v>
      </c>
      <c r="E550" s="68">
        <v>12</v>
      </c>
    </row>
    <row r="551" spans="1:5" s="7" customFormat="1" ht="12.75" customHeight="1">
      <c r="A551" s="60"/>
      <c r="B551" s="61">
        <v>40954</v>
      </c>
      <c r="C551" s="60" t="s">
        <v>642</v>
      </c>
      <c r="D551" s="65" t="s">
        <v>644</v>
      </c>
      <c r="E551" s="67">
        <v>25</v>
      </c>
    </row>
    <row r="552" spans="1:5" s="7" customFormat="1" ht="12.75" customHeight="1">
      <c r="A552" s="57"/>
      <c r="B552" s="62">
        <v>40952</v>
      </c>
      <c r="C552" s="57" t="s">
        <v>642</v>
      </c>
      <c r="D552" s="59" t="s">
        <v>666</v>
      </c>
      <c r="E552" s="68">
        <v>60.82362004</v>
      </c>
    </row>
    <row r="553" spans="1:5" s="7" customFormat="1" ht="12.75" customHeight="1">
      <c r="A553" s="60"/>
      <c r="B553" s="61">
        <v>40940</v>
      </c>
      <c r="C553" s="60" t="s">
        <v>642</v>
      </c>
      <c r="D553" s="65" t="s">
        <v>1382</v>
      </c>
      <c r="E553" s="67">
        <v>20.73552986</v>
      </c>
    </row>
    <row r="554" spans="1:5" s="7" customFormat="1" ht="12.75" customHeight="1">
      <c r="A554" s="57"/>
      <c r="B554" s="62">
        <v>40940</v>
      </c>
      <c r="C554" s="57" t="s">
        <v>642</v>
      </c>
      <c r="D554" s="59" t="s">
        <v>1382</v>
      </c>
      <c r="E554" s="68">
        <v>82.94211696</v>
      </c>
    </row>
    <row r="555" spans="1:5" s="7" customFormat="1" ht="12.75" customHeight="1">
      <c r="A555" s="60"/>
      <c r="B555" s="61">
        <v>40918</v>
      </c>
      <c r="C555" s="60" t="s">
        <v>642</v>
      </c>
      <c r="D555" s="65" t="s">
        <v>666</v>
      </c>
      <c r="E555" s="67">
        <v>63.6930749</v>
      </c>
    </row>
    <row r="556" spans="1:5" s="7" customFormat="1" ht="12.75" customHeight="1">
      <c r="A556" s="57"/>
      <c r="B556" s="62">
        <v>40911</v>
      </c>
      <c r="C556" s="57" t="s">
        <v>642</v>
      </c>
      <c r="D556" s="59" t="s">
        <v>1443</v>
      </c>
      <c r="E556" s="68">
        <v>15.70376808</v>
      </c>
    </row>
    <row r="557" spans="1:5" ht="12.75" customHeight="1">
      <c r="A557" s="46"/>
      <c r="B557" s="46"/>
      <c r="C557" s="46"/>
      <c r="D557" s="46" t="s">
        <v>1485</v>
      </c>
      <c r="E557" s="47">
        <f>SUM(E458:E556)</f>
        <v>7278.343826081559</v>
      </c>
    </row>
    <row r="558" spans="1:5" s="7" customFormat="1" ht="12.75" customHeight="1">
      <c r="A558" s="35"/>
      <c r="B558" s="36"/>
      <c r="C558" s="32"/>
      <c r="D558" s="32"/>
      <c r="E558" s="37"/>
    </row>
    <row r="559" spans="1:5" s="7" customFormat="1" ht="12.75" customHeight="1">
      <c r="A559" s="35"/>
      <c r="B559" s="36"/>
      <c r="C559" s="32"/>
      <c r="D559" s="32"/>
      <c r="E559" s="37"/>
    </row>
    <row r="560" spans="1:5" s="75" customFormat="1" ht="19.5" customHeight="1">
      <c r="A560" s="220" t="s">
        <v>2</v>
      </c>
      <c r="B560" s="221"/>
      <c r="C560" s="221"/>
      <c r="D560" s="221"/>
      <c r="E560" s="221"/>
    </row>
    <row r="561" spans="1:5" s="98" customFormat="1" ht="12.75" customHeight="1">
      <c r="A561" s="50" t="s">
        <v>403</v>
      </c>
      <c r="B561" s="50" t="s">
        <v>404</v>
      </c>
      <c r="C561" s="44" t="s">
        <v>4</v>
      </c>
      <c r="D561" s="50" t="s">
        <v>5</v>
      </c>
      <c r="E561" s="45" t="s">
        <v>3209</v>
      </c>
    </row>
    <row r="562" spans="1:5" s="7" customFormat="1" ht="12.75" customHeight="1">
      <c r="A562" s="63"/>
      <c r="B562" s="86">
        <v>40905</v>
      </c>
      <c r="C562" s="63" t="s">
        <v>642</v>
      </c>
      <c r="D562" s="64" t="s">
        <v>666</v>
      </c>
      <c r="E562" s="66">
        <v>7.67753156</v>
      </c>
    </row>
    <row r="563" spans="1:5" s="7" customFormat="1" ht="12.75" customHeight="1">
      <c r="A563" s="60"/>
      <c r="B563" s="61">
        <v>40905</v>
      </c>
      <c r="C563" s="60" t="s">
        <v>642</v>
      </c>
      <c r="D563" s="65" t="s">
        <v>667</v>
      </c>
      <c r="E563" s="67">
        <v>30</v>
      </c>
    </row>
    <row r="564" spans="1:5" s="7" customFormat="1" ht="12.75" customHeight="1">
      <c r="A564" s="57"/>
      <c r="B564" s="62">
        <v>40905</v>
      </c>
      <c r="C564" s="57" t="s">
        <v>642</v>
      </c>
      <c r="D564" s="59" t="s">
        <v>1421</v>
      </c>
      <c r="E564" s="68">
        <v>9.93674247774066</v>
      </c>
    </row>
    <row r="565" spans="1:5" s="7" customFormat="1" ht="12.75" customHeight="1">
      <c r="A565" s="60"/>
      <c r="B565" s="61">
        <v>40905</v>
      </c>
      <c r="C565" s="60" t="s">
        <v>642</v>
      </c>
      <c r="D565" s="65" t="s">
        <v>1421</v>
      </c>
      <c r="E565" s="67">
        <v>21.1522575206149</v>
      </c>
    </row>
    <row r="566" spans="1:5" s="7" customFormat="1" ht="12.75" customHeight="1">
      <c r="A566" s="57"/>
      <c r="B566" s="62">
        <v>40905</v>
      </c>
      <c r="C566" s="57" t="s">
        <v>642</v>
      </c>
      <c r="D566" s="59" t="s">
        <v>643</v>
      </c>
      <c r="E566" s="68">
        <v>26.27651858</v>
      </c>
    </row>
    <row r="567" spans="1:5" s="7" customFormat="1" ht="12.75" customHeight="1">
      <c r="A567" s="60"/>
      <c r="B567" s="61">
        <v>40904</v>
      </c>
      <c r="C567" s="60" t="s">
        <v>642</v>
      </c>
      <c r="D567" s="65" t="s">
        <v>1422</v>
      </c>
      <c r="E567" s="67">
        <v>64.43937</v>
      </c>
    </row>
    <row r="568" spans="1:5" s="7" customFormat="1" ht="12.75" customHeight="1">
      <c r="A568" s="57"/>
      <c r="B568" s="62">
        <v>40904</v>
      </c>
      <c r="C568" s="57" t="s">
        <v>642</v>
      </c>
      <c r="D568" s="59" t="s">
        <v>1422</v>
      </c>
      <c r="E568" s="68">
        <v>18.98214</v>
      </c>
    </row>
    <row r="569" spans="1:5" s="7" customFormat="1" ht="12.75" customHeight="1">
      <c r="A569" s="60"/>
      <c r="B569" s="61">
        <v>40899</v>
      </c>
      <c r="C569" s="60" t="s">
        <v>642</v>
      </c>
      <c r="D569" s="65" t="s">
        <v>1227</v>
      </c>
      <c r="E569" s="67">
        <v>4.57928292</v>
      </c>
    </row>
    <row r="570" spans="1:5" s="7" customFormat="1" ht="12.75" customHeight="1">
      <c r="A570" s="57"/>
      <c r="B570" s="62">
        <v>40899</v>
      </c>
      <c r="C570" s="57" t="s">
        <v>642</v>
      </c>
      <c r="D570" s="59" t="s">
        <v>1227</v>
      </c>
      <c r="E570" s="68">
        <v>13.73784876</v>
      </c>
    </row>
    <row r="571" spans="1:5" s="7" customFormat="1" ht="12.75" customHeight="1">
      <c r="A571" s="60"/>
      <c r="B571" s="61">
        <v>40899</v>
      </c>
      <c r="C571" s="60" t="s">
        <v>642</v>
      </c>
      <c r="D571" s="65" t="s">
        <v>1227</v>
      </c>
      <c r="E571" s="67">
        <v>144.36548496</v>
      </c>
    </row>
    <row r="572" spans="1:5" s="7" customFormat="1" ht="12.75" customHeight="1">
      <c r="A572" s="57"/>
      <c r="B572" s="62">
        <v>40897</v>
      </c>
      <c r="C572" s="57" t="s">
        <v>642</v>
      </c>
      <c r="D572" s="59" t="s">
        <v>1227</v>
      </c>
      <c r="E572" s="68">
        <v>250</v>
      </c>
    </row>
    <row r="573" spans="1:5" s="7" customFormat="1" ht="12.75" customHeight="1">
      <c r="A573" s="60"/>
      <c r="B573" s="61">
        <v>40891</v>
      </c>
      <c r="C573" s="60" t="s">
        <v>642</v>
      </c>
      <c r="D573" s="65" t="s">
        <v>666</v>
      </c>
      <c r="E573" s="67">
        <v>317.06968</v>
      </c>
    </row>
    <row r="574" spans="1:5" s="7" customFormat="1" ht="12.75" customHeight="1">
      <c r="A574" s="57"/>
      <c r="B574" s="62">
        <v>40891</v>
      </c>
      <c r="C574" s="57" t="s">
        <v>642</v>
      </c>
      <c r="D574" s="59" t="s">
        <v>666</v>
      </c>
      <c r="E574" s="68">
        <v>688.8211668</v>
      </c>
    </row>
    <row r="575" spans="1:5" s="7" customFormat="1" ht="12.75" customHeight="1">
      <c r="A575" s="60"/>
      <c r="B575" s="61">
        <v>40888</v>
      </c>
      <c r="C575" s="60" t="s">
        <v>642</v>
      </c>
      <c r="D575" s="65" t="s">
        <v>665</v>
      </c>
      <c r="E575" s="67">
        <v>6.46998632</v>
      </c>
    </row>
    <row r="576" spans="1:5" s="7" customFormat="1" ht="12.75" customHeight="1">
      <c r="A576" s="57"/>
      <c r="B576" s="62">
        <v>40886</v>
      </c>
      <c r="C576" s="57" t="s">
        <v>642</v>
      </c>
      <c r="D576" s="59" t="s">
        <v>643</v>
      </c>
      <c r="E576" s="68">
        <v>15.85522177</v>
      </c>
    </row>
    <row r="577" spans="1:5" s="7" customFormat="1" ht="12.75" customHeight="1">
      <c r="A577" s="60"/>
      <c r="B577" s="61">
        <v>40886</v>
      </c>
      <c r="C577" s="60" t="s">
        <v>642</v>
      </c>
      <c r="D577" s="65" t="s">
        <v>643</v>
      </c>
      <c r="E577" s="67">
        <v>242.28200000092</v>
      </c>
    </row>
    <row r="578" spans="1:5" s="7" customFormat="1" ht="12.75" customHeight="1">
      <c r="A578" s="57"/>
      <c r="B578" s="62">
        <v>40885</v>
      </c>
      <c r="C578" s="57" t="s">
        <v>642</v>
      </c>
      <c r="D578" s="59" t="s">
        <v>643</v>
      </c>
      <c r="E578" s="68">
        <v>41</v>
      </c>
    </row>
    <row r="579" spans="1:5" s="7" customFormat="1" ht="12.75" customHeight="1">
      <c r="A579" s="60"/>
      <c r="B579" s="61">
        <v>40882</v>
      </c>
      <c r="C579" s="60" t="s">
        <v>642</v>
      </c>
      <c r="D579" s="65" t="s">
        <v>667</v>
      </c>
      <c r="E579" s="67">
        <v>10.06850085</v>
      </c>
    </row>
    <row r="580" spans="1:5" s="7" customFormat="1" ht="12.75" customHeight="1">
      <c r="A580" s="57"/>
      <c r="B580" s="62">
        <v>40882</v>
      </c>
      <c r="C580" s="57" t="s">
        <v>642</v>
      </c>
      <c r="D580" s="59" t="s">
        <v>667</v>
      </c>
      <c r="E580" s="68">
        <v>8.738722110000001</v>
      </c>
    </row>
    <row r="581" spans="1:5" s="7" customFormat="1" ht="12.75" customHeight="1">
      <c r="A581" s="60"/>
      <c r="B581" s="61">
        <v>40882</v>
      </c>
      <c r="C581" s="60" t="s">
        <v>642</v>
      </c>
      <c r="D581" s="65" t="s">
        <v>667</v>
      </c>
      <c r="E581" s="67">
        <v>33.480936809999996</v>
      </c>
    </row>
    <row r="582" spans="1:5" s="7" customFormat="1" ht="12.75" customHeight="1">
      <c r="A582" s="57"/>
      <c r="B582" s="62">
        <v>40877</v>
      </c>
      <c r="C582" s="57" t="s">
        <v>642</v>
      </c>
      <c r="D582" s="59" t="s">
        <v>643</v>
      </c>
      <c r="E582" s="68">
        <v>59.999999999999496</v>
      </c>
    </row>
    <row r="583" spans="1:5" s="7" customFormat="1" ht="12.75" customHeight="1">
      <c r="A583" s="60"/>
      <c r="B583" s="61">
        <v>40877</v>
      </c>
      <c r="C583" s="60" t="s">
        <v>642</v>
      </c>
      <c r="D583" s="65" t="s">
        <v>643</v>
      </c>
      <c r="E583" s="67">
        <v>14.2037119</v>
      </c>
    </row>
    <row r="584" spans="1:5" s="7" customFormat="1" ht="12.75" customHeight="1">
      <c r="A584" s="57"/>
      <c r="B584" s="62">
        <v>40876</v>
      </c>
      <c r="C584" s="57" t="s">
        <v>642</v>
      </c>
      <c r="D584" s="59" t="s">
        <v>665</v>
      </c>
      <c r="E584" s="68">
        <v>35.76862768999915</v>
      </c>
    </row>
    <row r="585" spans="1:5" s="7" customFormat="1" ht="12.75" customHeight="1">
      <c r="A585" s="60"/>
      <c r="B585" s="61">
        <v>40872</v>
      </c>
      <c r="C585" s="60" t="s">
        <v>642</v>
      </c>
      <c r="D585" s="65" t="s">
        <v>1382</v>
      </c>
      <c r="E585" s="67">
        <v>21.1950634</v>
      </c>
    </row>
    <row r="586" spans="1:5" s="7" customFormat="1" ht="12.75" customHeight="1">
      <c r="A586" s="57"/>
      <c r="B586" s="62">
        <v>40870</v>
      </c>
      <c r="C586" s="57" t="s">
        <v>642</v>
      </c>
      <c r="D586" s="59" t="s">
        <v>665</v>
      </c>
      <c r="E586" s="68">
        <v>25.334373399999997</v>
      </c>
    </row>
    <row r="587" spans="1:5" s="7" customFormat="1" ht="12.75" customHeight="1">
      <c r="A587" s="60"/>
      <c r="B587" s="61">
        <v>40862</v>
      </c>
      <c r="C587" s="60" t="s">
        <v>642</v>
      </c>
      <c r="D587" s="65" t="s">
        <v>665</v>
      </c>
      <c r="E587" s="67">
        <v>44.9305819</v>
      </c>
    </row>
    <row r="588" spans="1:5" s="7" customFormat="1" ht="12.75" customHeight="1">
      <c r="A588" s="57"/>
      <c r="B588" s="62">
        <v>40852</v>
      </c>
      <c r="C588" s="57" t="s">
        <v>642</v>
      </c>
      <c r="D588" s="59" t="s">
        <v>665</v>
      </c>
      <c r="E588" s="68">
        <v>30.97984375</v>
      </c>
    </row>
    <row r="589" spans="1:5" s="7" customFormat="1" ht="12.75" customHeight="1">
      <c r="A589" s="60"/>
      <c r="B589" s="61">
        <v>40847</v>
      </c>
      <c r="C589" s="60" t="s">
        <v>642</v>
      </c>
      <c r="D589" s="65" t="s">
        <v>643</v>
      </c>
      <c r="E589" s="67">
        <v>22.04039305</v>
      </c>
    </row>
    <row r="590" spans="1:5" s="7" customFormat="1" ht="12.75" customHeight="1">
      <c r="A590" s="57"/>
      <c r="B590" s="62">
        <v>40842</v>
      </c>
      <c r="C590" s="57" t="s">
        <v>642</v>
      </c>
      <c r="D590" s="59" t="s">
        <v>651</v>
      </c>
      <c r="E590" s="68">
        <v>30.643749500000002</v>
      </c>
    </row>
    <row r="591" spans="1:5" s="7" customFormat="1" ht="12.75" customHeight="1">
      <c r="A591" s="60"/>
      <c r="B591" s="61">
        <v>40841</v>
      </c>
      <c r="C591" s="60" t="s">
        <v>642</v>
      </c>
      <c r="D591" s="65" t="s">
        <v>1443</v>
      </c>
      <c r="E591" s="67">
        <v>14.530835999999999</v>
      </c>
    </row>
    <row r="592" spans="1:5" s="7" customFormat="1" ht="12.75" customHeight="1">
      <c r="A592" s="57"/>
      <c r="B592" s="62">
        <v>40827</v>
      </c>
      <c r="C592" s="57" t="s">
        <v>642</v>
      </c>
      <c r="D592" s="59" t="s">
        <v>666</v>
      </c>
      <c r="E592" s="68">
        <v>16.525912480000002</v>
      </c>
    </row>
    <row r="593" spans="1:5" s="7" customFormat="1" ht="12.75" customHeight="1">
      <c r="A593" s="60"/>
      <c r="B593" s="61">
        <v>40816</v>
      </c>
      <c r="C593" s="60" t="s">
        <v>642</v>
      </c>
      <c r="D593" s="65" t="s">
        <v>643</v>
      </c>
      <c r="E593" s="67">
        <v>108.34906634999999</v>
      </c>
    </row>
    <row r="594" spans="1:5" s="7" customFormat="1" ht="12.75" customHeight="1">
      <c r="A594" s="57"/>
      <c r="B594" s="62">
        <v>40816</v>
      </c>
      <c r="C594" s="57" t="s">
        <v>642</v>
      </c>
      <c r="D594" s="59" t="s">
        <v>666</v>
      </c>
      <c r="E594" s="68">
        <v>14.921776320000001</v>
      </c>
    </row>
    <row r="595" spans="1:5" s="7" customFormat="1" ht="12.75" customHeight="1">
      <c r="A595" s="60"/>
      <c r="B595" s="61">
        <v>40816</v>
      </c>
      <c r="C595" s="60" t="s">
        <v>642</v>
      </c>
      <c r="D595" s="65" t="s">
        <v>666</v>
      </c>
      <c r="E595" s="67">
        <v>84.55673149</v>
      </c>
    </row>
    <row r="596" spans="1:5" s="7" customFormat="1" ht="12.75" customHeight="1">
      <c r="A596" s="57"/>
      <c r="B596" s="62">
        <v>40816</v>
      </c>
      <c r="C596" s="57" t="s">
        <v>642</v>
      </c>
      <c r="D596" s="59" t="s">
        <v>644</v>
      </c>
      <c r="E596" s="68">
        <v>45</v>
      </c>
    </row>
    <row r="597" spans="1:5" s="7" customFormat="1" ht="12.75" customHeight="1">
      <c r="A597" s="60"/>
      <c r="B597" s="61">
        <v>40816</v>
      </c>
      <c r="C597" s="60" t="s">
        <v>642</v>
      </c>
      <c r="D597" s="65" t="s">
        <v>1421</v>
      </c>
      <c r="E597" s="67">
        <v>83.50705613</v>
      </c>
    </row>
    <row r="598" spans="1:5" s="7" customFormat="1" ht="12.75" customHeight="1">
      <c r="A598" s="57"/>
      <c r="B598" s="62">
        <v>40815</v>
      </c>
      <c r="C598" s="57" t="s">
        <v>642</v>
      </c>
      <c r="D598" s="59" t="s">
        <v>1422</v>
      </c>
      <c r="E598" s="68">
        <v>6.86401664</v>
      </c>
    </row>
    <row r="599" spans="1:5" s="7" customFormat="1" ht="12.75" customHeight="1">
      <c r="A599" s="60"/>
      <c r="B599" s="61">
        <v>40812</v>
      </c>
      <c r="C599" s="60" t="s">
        <v>642</v>
      </c>
      <c r="D599" s="65" t="s">
        <v>1227</v>
      </c>
      <c r="E599" s="67">
        <v>7.1917680100000005</v>
      </c>
    </row>
    <row r="600" spans="1:5" s="7" customFormat="1" ht="12.75" customHeight="1">
      <c r="A600" s="57"/>
      <c r="B600" s="62">
        <v>40812</v>
      </c>
      <c r="C600" s="57" t="s">
        <v>642</v>
      </c>
      <c r="D600" s="59" t="s">
        <v>1227</v>
      </c>
      <c r="E600" s="68">
        <v>10.4370672</v>
      </c>
    </row>
    <row r="601" spans="1:5" s="7" customFormat="1" ht="12.75" customHeight="1">
      <c r="A601" s="60"/>
      <c r="B601" s="61">
        <v>40812</v>
      </c>
      <c r="C601" s="60" t="s">
        <v>642</v>
      </c>
      <c r="D601" s="65" t="s">
        <v>1227</v>
      </c>
      <c r="E601" s="67">
        <v>21.57530403</v>
      </c>
    </row>
    <row r="602" spans="1:5" s="7" customFormat="1" ht="12.75" customHeight="1">
      <c r="A602" s="57"/>
      <c r="B602" s="62">
        <v>40812</v>
      </c>
      <c r="C602" s="57" t="s">
        <v>642</v>
      </c>
      <c r="D602" s="59" t="s">
        <v>1227</v>
      </c>
      <c r="E602" s="68">
        <v>31.311201599999997</v>
      </c>
    </row>
    <row r="603" spans="1:5" s="7" customFormat="1" ht="12.75" customHeight="1">
      <c r="A603" s="60"/>
      <c r="B603" s="61">
        <v>40808</v>
      </c>
      <c r="C603" s="60" t="s">
        <v>642</v>
      </c>
      <c r="D603" s="65" t="s">
        <v>665</v>
      </c>
      <c r="E603" s="67">
        <v>62.54113680000001</v>
      </c>
    </row>
    <row r="604" spans="1:5" s="7" customFormat="1" ht="12.75" customHeight="1">
      <c r="A604" s="57"/>
      <c r="B604" s="62">
        <v>40806</v>
      </c>
      <c r="C604" s="57" t="s">
        <v>642</v>
      </c>
      <c r="D604" s="59" t="s">
        <v>665</v>
      </c>
      <c r="E604" s="68">
        <v>85</v>
      </c>
    </row>
    <row r="605" spans="1:5" s="7" customFormat="1" ht="12.75" customHeight="1">
      <c r="A605" s="60"/>
      <c r="B605" s="61">
        <v>40801</v>
      </c>
      <c r="C605" s="60" t="s">
        <v>642</v>
      </c>
      <c r="D605" s="65" t="s">
        <v>651</v>
      </c>
      <c r="E605" s="67">
        <v>28.655687049999997</v>
      </c>
    </row>
    <row r="606" spans="1:5" s="7" customFormat="1" ht="12.75" customHeight="1">
      <c r="A606" s="57"/>
      <c r="B606" s="62">
        <v>40799</v>
      </c>
      <c r="C606" s="57" t="s">
        <v>642</v>
      </c>
      <c r="D606" s="59" t="s">
        <v>643</v>
      </c>
      <c r="E606" s="68">
        <v>23.623653343200004</v>
      </c>
    </row>
    <row r="607" spans="1:5" s="7" customFormat="1" ht="12.75" customHeight="1">
      <c r="A607" s="60"/>
      <c r="B607" s="61">
        <v>40797</v>
      </c>
      <c r="C607" s="60" t="s">
        <v>642</v>
      </c>
      <c r="D607" s="65" t="s">
        <v>665</v>
      </c>
      <c r="E607" s="67">
        <v>8.32041548</v>
      </c>
    </row>
    <row r="608" spans="1:5" s="7" customFormat="1" ht="12.75" customHeight="1">
      <c r="A608" s="57"/>
      <c r="B608" s="62">
        <v>40794</v>
      </c>
      <c r="C608" s="57" t="s">
        <v>642</v>
      </c>
      <c r="D608" s="59" t="s">
        <v>644</v>
      </c>
      <c r="E608" s="68">
        <v>161.91804955000003</v>
      </c>
    </row>
    <row r="609" spans="1:5" s="7" customFormat="1" ht="12.75" customHeight="1">
      <c r="A609" s="60"/>
      <c r="B609" s="61">
        <v>40794</v>
      </c>
      <c r="C609" s="60" t="s">
        <v>642</v>
      </c>
      <c r="D609" s="65" t="s">
        <v>644</v>
      </c>
      <c r="E609" s="67">
        <v>1862.0569284</v>
      </c>
    </row>
    <row r="610" spans="1:5" s="7" customFormat="1" ht="12.75" customHeight="1">
      <c r="A610" s="57"/>
      <c r="B610" s="62">
        <v>40785</v>
      </c>
      <c r="C610" s="57" t="s">
        <v>642</v>
      </c>
      <c r="D610" s="59" t="s">
        <v>666</v>
      </c>
      <c r="E610" s="68">
        <v>3.9218113</v>
      </c>
    </row>
    <row r="611" spans="1:5" s="7" customFormat="1" ht="12.75" customHeight="1">
      <c r="A611" s="60"/>
      <c r="B611" s="61">
        <v>40785</v>
      </c>
      <c r="C611" s="60" t="s">
        <v>642</v>
      </c>
      <c r="D611" s="65" t="s">
        <v>666</v>
      </c>
      <c r="E611" s="67">
        <v>22.22359722</v>
      </c>
    </row>
    <row r="612" spans="1:5" s="7" customFormat="1" ht="12.75" customHeight="1">
      <c r="A612" s="57"/>
      <c r="B612" s="62">
        <v>40780</v>
      </c>
      <c r="C612" s="57" t="s">
        <v>642</v>
      </c>
      <c r="D612" s="59" t="s">
        <v>665</v>
      </c>
      <c r="E612" s="68">
        <v>32.809550480000645</v>
      </c>
    </row>
    <row r="613" spans="1:5" s="7" customFormat="1" ht="12.75" customHeight="1">
      <c r="A613" s="60"/>
      <c r="B613" s="61">
        <v>40772</v>
      </c>
      <c r="C613" s="60" t="s">
        <v>642</v>
      </c>
      <c r="D613" s="65" t="s">
        <v>644</v>
      </c>
      <c r="E613" s="67">
        <v>31.203776100000002</v>
      </c>
    </row>
    <row r="614" spans="1:5" s="7" customFormat="1" ht="12.75" customHeight="1">
      <c r="A614" s="57"/>
      <c r="B614" s="62">
        <v>40770</v>
      </c>
      <c r="C614" s="57" t="s">
        <v>642</v>
      </c>
      <c r="D614" s="59" t="s">
        <v>643</v>
      </c>
      <c r="E614" s="68">
        <v>74.9999999999998</v>
      </c>
    </row>
    <row r="615" spans="1:5" s="7" customFormat="1" ht="12.75" customHeight="1">
      <c r="A615" s="60"/>
      <c r="B615" s="61">
        <v>40764</v>
      </c>
      <c r="C615" s="60" t="s">
        <v>642</v>
      </c>
      <c r="D615" s="65" t="s">
        <v>644</v>
      </c>
      <c r="E615" s="67">
        <v>11.10000001</v>
      </c>
    </row>
    <row r="616" spans="1:5" s="7" customFormat="1" ht="12.75" customHeight="1">
      <c r="A616" s="57"/>
      <c r="B616" s="62">
        <v>40760</v>
      </c>
      <c r="C616" s="57" t="s">
        <v>642</v>
      </c>
      <c r="D616" s="59" t="s">
        <v>1227</v>
      </c>
      <c r="E616" s="68">
        <v>8.16803024</v>
      </c>
    </row>
    <row r="617" spans="1:5" s="7" customFormat="1" ht="12.75" customHeight="1">
      <c r="A617" s="60"/>
      <c r="B617" s="61">
        <v>40760</v>
      </c>
      <c r="C617" s="60" t="s">
        <v>642</v>
      </c>
      <c r="D617" s="65" t="s">
        <v>1227</v>
      </c>
      <c r="E617" s="67">
        <v>16.33606048</v>
      </c>
    </row>
    <row r="618" spans="1:5" s="7" customFormat="1" ht="12.75" customHeight="1">
      <c r="A618" s="57"/>
      <c r="B618" s="62">
        <v>40739</v>
      </c>
      <c r="C618" s="57" t="s">
        <v>642</v>
      </c>
      <c r="D618" s="59" t="s">
        <v>1382</v>
      </c>
      <c r="E618" s="68">
        <v>12.636728999999999</v>
      </c>
    </row>
    <row r="619" spans="1:5" s="7" customFormat="1" ht="12.75" customHeight="1">
      <c r="A619" s="60"/>
      <c r="B619" s="61">
        <v>40739</v>
      </c>
      <c r="C619" s="60" t="s">
        <v>642</v>
      </c>
      <c r="D619" s="65" t="s">
        <v>1382</v>
      </c>
      <c r="E619" s="67">
        <v>71.59619768</v>
      </c>
    </row>
    <row r="620" spans="1:5" s="7" customFormat="1" ht="12.75" customHeight="1">
      <c r="A620" s="57"/>
      <c r="B620" s="62">
        <v>40728</v>
      </c>
      <c r="C620" s="57" t="s">
        <v>642</v>
      </c>
      <c r="D620" s="59" t="s">
        <v>643</v>
      </c>
      <c r="E620" s="68">
        <v>13.2691065</v>
      </c>
    </row>
    <row r="621" spans="1:5" s="7" customFormat="1" ht="12.75" customHeight="1">
      <c r="A621" s="60"/>
      <c r="B621" s="61">
        <v>40728</v>
      </c>
      <c r="C621" s="60" t="s">
        <v>642</v>
      </c>
      <c r="D621" s="65" t="s">
        <v>665</v>
      </c>
      <c r="E621" s="67">
        <v>54.403250877403046</v>
      </c>
    </row>
    <row r="622" spans="1:5" s="7" customFormat="1" ht="12.75" customHeight="1">
      <c r="A622" s="57"/>
      <c r="B622" s="62">
        <v>40724</v>
      </c>
      <c r="C622" s="57" t="s">
        <v>642</v>
      </c>
      <c r="D622" s="59" t="s">
        <v>665</v>
      </c>
      <c r="E622" s="68">
        <v>30.716399189999958</v>
      </c>
    </row>
    <row r="623" spans="1:5" s="7" customFormat="1" ht="12.75" customHeight="1">
      <c r="A623" s="60"/>
      <c r="B623" s="61">
        <v>40722</v>
      </c>
      <c r="C623" s="60" t="s">
        <v>642</v>
      </c>
      <c r="D623" s="65" t="s">
        <v>665</v>
      </c>
      <c r="E623" s="67">
        <v>30.842546551426718</v>
      </c>
    </row>
    <row r="624" spans="1:5" s="7" customFormat="1" ht="12.75" customHeight="1">
      <c r="A624" s="57"/>
      <c r="B624" s="62">
        <v>40714</v>
      </c>
      <c r="C624" s="57" t="s">
        <v>642</v>
      </c>
      <c r="D624" s="59" t="s">
        <v>1227</v>
      </c>
      <c r="E624" s="68">
        <v>23.18750681</v>
      </c>
    </row>
    <row r="625" spans="1:5" s="7" customFormat="1" ht="12.75" customHeight="1">
      <c r="A625" s="60"/>
      <c r="B625" s="61">
        <v>40711</v>
      </c>
      <c r="C625" s="60" t="s">
        <v>642</v>
      </c>
      <c r="D625" s="65" t="s">
        <v>665</v>
      </c>
      <c r="E625" s="67">
        <v>62.5664883499999</v>
      </c>
    </row>
    <row r="626" spans="1:5" s="7" customFormat="1" ht="12.75" customHeight="1">
      <c r="A626" s="57"/>
      <c r="B626" s="62">
        <v>40709</v>
      </c>
      <c r="C626" s="57" t="s">
        <v>642</v>
      </c>
      <c r="D626" s="59" t="s">
        <v>644</v>
      </c>
      <c r="E626" s="68">
        <v>14.029553439999999</v>
      </c>
    </row>
    <row r="627" spans="1:5" s="7" customFormat="1" ht="12.75" customHeight="1">
      <c r="A627" s="60"/>
      <c r="B627" s="61">
        <v>40705</v>
      </c>
      <c r="C627" s="60" t="s">
        <v>642</v>
      </c>
      <c r="D627" s="65" t="s">
        <v>644</v>
      </c>
      <c r="E627" s="67">
        <v>15.011912699999998</v>
      </c>
    </row>
    <row r="628" spans="1:5" s="7" customFormat="1" ht="12.75" customHeight="1">
      <c r="A628" s="57"/>
      <c r="B628" s="62">
        <v>40705</v>
      </c>
      <c r="C628" s="57" t="s">
        <v>642</v>
      </c>
      <c r="D628" s="59" t="s">
        <v>644</v>
      </c>
      <c r="E628" s="68">
        <v>43.0017874</v>
      </c>
    </row>
    <row r="629" spans="1:5" s="7" customFormat="1" ht="12.75" customHeight="1">
      <c r="A629" s="60"/>
      <c r="B629" s="61">
        <v>40705</v>
      </c>
      <c r="C629" s="60" t="s">
        <v>642</v>
      </c>
      <c r="D629" s="65" t="s">
        <v>644</v>
      </c>
      <c r="E629" s="67">
        <v>42.065718509999996</v>
      </c>
    </row>
    <row r="630" spans="1:5" s="7" customFormat="1" ht="12.75" customHeight="1">
      <c r="A630" s="57"/>
      <c r="B630" s="62">
        <v>40701</v>
      </c>
      <c r="C630" s="57" t="s">
        <v>642</v>
      </c>
      <c r="D630" s="59" t="s">
        <v>666</v>
      </c>
      <c r="E630" s="68">
        <v>7.23693574</v>
      </c>
    </row>
    <row r="631" spans="1:5" s="7" customFormat="1" ht="12.75" customHeight="1">
      <c r="A631" s="60"/>
      <c r="B631" s="61">
        <v>40701</v>
      </c>
      <c r="C631" s="60" t="s">
        <v>642</v>
      </c>
      <c r="D631" s="65" t="s">
        <v>666</v>
      </c>
      <c r="E631" s="67">
        <v>1.0813812</v>
      </c>
    </row>
    <row r="632" spans="1:5" s="7" customFormat="1" ht="12.75" customHeight="1">
      <c r="A632" s="57"/>
      <c r="B632" s="62">
        <v>40695</v>
      </c>
      <c r="C632" s="57" t="s">
        <v>642</v>
      </c>
      <c r="D632" s="59" t="s">
        <v>644</v>
      </c>
      <c r="E632" s="68">
        <v>37.0555</v>
      </c>
    </row>
    <row r="633" spans="1:5" s="7" customFormat="1" ht="12.75" customHeight="1">
      <c r="A633" s="60"/>
      <c r="B633" s="61">
        <v>40686</v>
      </c>
      <c r="C633" s="60" t="s">
        <v>642</v>
      </c>
      <c r="D633" s="65" t="s">
        <v>666</v>
      </c>
      <c r="E633" s="67">
        <v>22.746828920000002</v>
      </c>
    </row>
    <row r="634" spans="1:5" s="7" customFormat="1" ht="12.75" customHeight="1">
      <c r="A634" s="57"/>
      <c r="B634" s="62">
        <v>40679</v>
      </c>
      <c r="C634" s="57" t="s">
        <v>642</v>
      </c>
      <c r="D634" s="59" t="s">
        <v>643</v>
      </c>
      <c r="E634" s="68">
        <v>50</v>
      </c>
    </row>
    <row r="635" spans="1:5" s="7" customFormat="1" ht="12.75" customHeight="1">
      <c r="A635" s="60"/>
      <c r="B635" s="61">
        <v>40679</v>
      </c>
      <c r="C635" s="60" t="s">
        <v>642</v>
      </c>
      <c r="D635" s="65" t="s">
        <v>666</v>
      </c>
      <c r="E635" s="67">
        <v>99.99999984</v>
      </c>
    </row>
    <row r="636" spans="1:5" s="7" customFormat="1" ht="12.75" customHeight="1">
      <c r="A636" s="57"/>
      <c r="B636" s="62">
        <v>40666</v>
      </c>
      <c r="C636" s="57" t="s">
        <v>642</v>
      </c>
      <c r="D636" s="59" t="s">
        <v>665</v>
      </c>
      <c r="E636" s="68">
        <v>102.43621626</v>
      </c>
    </row>
    <row r="637" spans="1:5" s="7" customFormat="1" ht="12.75" customHeight="1">
      <c r="A637" s="60"/>
      <c r="B637" s="61">
        <v>40665</v>
      </c>
      <c r="C637" s="60" t="s">
        <v>642</v>
      </c>
      <c r="D637" s="65" t="s">
        <v>643</v>
      </c>
      <c r="E637" s="67">
        <v>16.25444812717648</v>
      </c>
    </row>
    <row r="638" spans="1:5" s="7" customFormat="1" ht="12.75" customHeight="1">
      <c r="A638" s="57"/>
      <c r="B638" s="62">
        <v>40662</v>
      </c>
      <c r="C638" s="57" t="s">
        <v>642</v>
      </c>
      <c r="D638" s="59" t="s">
        <v>1304</v>
      </c>
      <c r="E638" s="68">
        <v>26.4866211</v>
      </c>
    </row>
    <row r="639" spans="1:5" s="7" customFormat="1" ht="12.75" customHeight="1">
      <c r="A639" s="60"/>
      <c r="B639" s="61">
        <v>40659</v>
      </c>
      <c r="C639" s="60" t="s">
        <v>642</v>
      </c>
      <c r="D639" s="65" t="s">
        <v>644</v>
      </c>
      <c r="E639" s="67">
        <v>32.74145856</v>
      </c>
    </row>
    <row r="640" spans="1:5" s="7" customFormat="1" ht="12.75" customHeight="1">
      <c r="A640" s="57"/>
      <c r="B640" s="62">
        <v>40658</v>
      </c>
      <c r="C640" s="57" t="s">
        <v>642</v>
      </c>
      <c r="D640" s="59" t="s">
        <v>644</v>
      </c>
      <c r="E640" s="68">
        <v>42.42071568</v>
      </c>
    </row>
    <row r="641" spans="1:5" s="7" customFormat="1" ht="12.75" customHeight="1">
      <c r="A641" s="60"/>
      <c r="B641" s="61">
        <v>40642</v>
      </c>
      <c r="C641" s="60" t="s">
        <v>642</v>
      </c>
      <c r="D641" s="65" t="s">
        <v>665</v>
      </c>
      <c r="E641" s="67">
        <v>141.57709558</v>
      </c>
    </row>
    <row r="642" spans="1:5" s="7" customFormat="1" ht="12.75" customHeight="1">
      <c r="A642" s="57"/>
      <c r="B642" s="62">
        <v>40632</v>
      </c>
      <c r="C642" s="57" t="s">
        <v>642</v>
      </c>
      <c r="D642" s="59" t="s">
        <v>643</v>
      </c>
      <c r="E642" s="68">
        <v>22.269460776112</v>
      </c>
    </row>
    <row r="643" spans="1:5" s="7" customFormat="1" ht="12.75" customHeight="1">
      <c r="A643" s="60"/>
      <c r="B643" s="61">
        <v>40630</v>
      </c>
      <c r="C643" s="60" t="s">
        <v>642</v>
      </c>
      <c r="D643" s="65" t="s">
        <v>644</v>
      </c>
      <c r="E643" s="67">
        <v>36.859092620000006</v>
      </c>
    </row>
    <row r="644" spans="1:5" s="7" customFormat="1" ht="12.75" customHeight="1">
      <c r="A644" s="57"/>
      <c r="B644" s="62">
        <v>40627</v>
      </c>
      <c r="C644" s="57" t="s">
        <v>642</v>
      </c>
      <c r="D644" s="59" t="s">
        <v>643</v>
      </c>
      <c r="E644" s="68">
        <v>21.94384416</v>
      </c>
    </row>
    <row r="645" spans="1:5" s="7" customFormat="1" ht="12.75" customHeight="1">
      <c r="A645" s="60"/>
      <c r="B645" s="61">
        <v>40626</v>
      </c>
      <c r="C645" s="60" t="s">
        <v>642</v>
      </c>
      <c r="D645" s="65" t="s">
        <v>665</v>
      </c>
      <c r="E645" s="67">
        <v>100</v>
      </c>
    </row>
    <row r="646" spans="1:5" s="7" customFormat="1" ht="12.75" customHeight="1">
      <c r="A646" s="57"/>
      <c r="B646" s="62">
        <v>40612</v>
      </c>
      <c r="C646" s="57" t="s">
        <v>642</v>
      </c>
      <c r="D646" s="59" t="s">
        <v>643</v>
      </c>
      <c r="E646" s="68">
        <v>52.5</v>
      </c>
    </row>
    <row r="647" spans="1:5" s="7" customFormat="1" ht="12.75" customHeight="1">
      <c r="A647" s="60"/>
      <c r="B647" s="61">
        <v>40602</v>
      </c>
      <c r="C647" s="60" t="s">
        <v>642</v>
      </c>
      <c r="D647" s="65" t="s">
        <v>643</v>
      </c>
      <c r="E647" s="67">
        <v>27.74794244</v>
      </c>
    </row>
    <row r="648" spans="1:5" s="7" customFormat="1" ht="12.75" customHeight="1">
      <c r="A648" s="57"/>
      <c r="B648" s="62">
        <v>40599</v>
      </c>
      <c r="C648" s="57" t="s">
        <v>642</v>
      </c>
      <c r="D648" s="59" t="s">
        <v>666</v>
      </c>
      <c r="E648" s="68">
        <v>31.77251732</v>
      </c>
    </row>
    <row r="649" spans="1:5" s="7" customFormat="1" ht="12.75" customHeight="1">
      <c r="A649" s="60"/>
      <c r="B649" s="61">
        <v>40599</v>
      </c>
      <c r="C649" s="60" t="s">
        <v>642</v>
      </c>
      <c r="D649" s="65" t="s">
        <v>666</v>
      </c>
      <c r="E649" s="67">
        <v>500</v>
      </c>
    </row>
    <row r="650" spans="1:5" s="7" customFormat="1" ht="12.75" customHeight="1">
      <c r="A650" s="57"/>
      <c r="B650" s="62">
        <v>40597</v>
      </c>
      <c r="C650" s="57" t="s">
        <v>642</v>
      </c>
      <c r="D650" s="59" t="s">
        <v>643</v>
      </c>
      <c r="E650" s="68">
        <v>103.558894254864</v>
      </c>
    </row>
    <row r="651" spans="1:5" s="7" customFormat="1" ht="12.75" customHeight="1">
      <c r="A651" s="60"/>
      <c r="B651" s="61">
        <v>40597</v>
      </c>
      <c r="C651" s="60" t="s">
        <v>642</v>
      </c>
      <c r="D651" s="65" t="s">
        <v>643</v>
      </c>
      <c r="E651" s="67">
        <v>133.948796201591</v>
      </c>
    </row>
    <row r="652" spans="1:5" s="7" customFormat="1" ht="12.75" customHeight="1">
      <c r="A652" s="57"/>
      <c r="B652" s="62">
        <v>40595</v>
      </c>
      <c r="C652" s="57" t="s">
        <v>642</v>
      </c>
      <c r="D652" s="59" t="s">
        <v>643</v>
      </c>
      <c r="E652" s="68">
        <v>59.37878024190001</v>
      </c>
    </row>
    <row r="653" spans="1:5" s="7" customFormat="1" ht="12.75" customHeight="1">
      <c r="A653" s="60"/>
      <c r="B653" s="61">
        <v>40594</v>
      </c>
      <c r="C653" s="60" t="s">
        <v>642</v>
      </c>
      <c r="D653" s="65" t="s">
        <v>643</v>
      </c>
      <c r="E653" s="67">
        <v>31.99999974</v>
      </c>
    </row>
    <row r="654" spans="1:5" s="7" customFormat="1" ht="12.75" customHeight="1">
      <c r="A654" s="57"/>
      <c r="B654" s="62">
        <v>40592</v>
      </c>
      <c r="C654" s="57" t="s">
        <v>642</v>
      </c>
      <c r="D654" s="59" t="s">
        <v>666</v>
      </c>
      <c r="E654" s="68">
        <v>110.65417535</v>
      </c>
    </row>
    <row r="655" spans="1:5" s="7" customFormat="1" ht="12.75" customHeight="1">
      <c r="A655" s="60"/>
      <c r="B655" s="61">
        <v>40592</v>
      </c>
      <c r="C655" s="60" t="s">
        <v>642</v>
      </c>
      <c r="D655" s="65" t="s">
        <v>666</v>
      </c>
      <c r="E655" s="67">
        <v>134</v>
      </c>
    </row>
    <row r="656" spans="1:5" s="7" customFormat="1" ht="12.75" customHeight="1">
      <c r="A656" s="57"/>
      <c r="B656" s="62">
        <v>40592</v>
      </c>
      <c r="C656" s="57" t="s">
        <v>642</v>
      </c>
      <c r="D656" s="59" t="s">
        <v>666</v>
      </c>
      <c r="E656" s="68">
        <v>228.12873353</v>
      </c>
    </row>
    <row r="657" spans="1:5" s="7" customFormat="1" ht="12.75" customHeight="1">
      <c r="A657" s="60"/>
      <c r="B657" s="61">
        <v>40592</v>
      </c>
      <c r="C657" s="60" t="s">
        <v>642</v>
      </c>
      <c r="D657" s="65" t="s">
        <v>665</v>
      </c>
      <c r="E657" s="67">
        <v>12.45371868</v>
      </c>
    </row>
    <row r="658" spans="1:5" s="7" customFormat="1" ht="12.75" customHeight="1">
      <c r="A658" s="57"/>
      <c r="B658" s="62">
        <v>40590</v>
      </c>
      <c r="C658" s="57" t="s">
        <v>642</v>
      </c>
      <c r="D658" s="59" t="s">
        <v>666</v>
      </c>
      <c r="E658" s="68">
        <v>30.61362917</v>
      </c>
    </row>
    <row r="659" spans="1:5" s="7" customFormat="1" ht="12.75" customHeight="1">
      <c r="A659" s="60"/>
      <c r="B659" s="61">
        <v>40589</v>
      </c>
      <c r="C659" s="60" t="s">
        <v>642</v>
      </c>
      <c r="D659" s="65" t="s">
        <v>666</v>
      </c>
      <c r="E659" s="67">
        <v>233.9823598</v>
      </c>
    </row>
    <row r="660" spans="1:5" s="7" customFormat="1" ht="12.75" customHeight="1">
      <c r="A660" s="57"/>
      <c r="B660" s="62">
        <v>40589</v>
      </c>
      <c r="C660" s="57" t="s">
        <v>642</v>
      </c>
      <c r="D660" s="59" t="s">
        <v>666</v>
      </c>
      <c r="E660" s="68">
        <v>237.0176402</v>
      </c>
    </row>
    <row r="661" spans="1:5" s="7" customFormat="1" ht="12.75" customHeight="1">
      <c r="A661" s="60"/>
      <c r="B661" s="61">
        <v>40585</v>
      </c>
      <c r="C661" s="60" t="s">
        <v>642</v>
      </c>
      <c r="D661" s="65" t="s">
        <v>665</v>
      </c>
      <c r="E661" s="67">
        <v>15.260096689277601</v>
      </c>
    </row>
    <row r="662" spans="1:5" s="7" customFormat="1" ht="12.75" customHeight="1">
      <c r="A662" s="57"/>
      <c r="B662" s="62">
        <v>40575</v>
      </c>
      <c r="C662" s="57" t="s">
        <v>642</v>
      </c>
      <c r="D662" s="59" t="s">
        <v>644</v>
      </c>
      <c r="E662" s="68">
        <v>22.499999940000002</v>
      </c>
    </row>
    <row r="663" spans="1:5" s="7" customFormat="1" ht="12.75" customHeight="1">
      <c r="A663" s="60"/>
      <c r="B663" s="61">
        <v>40570</v>
      </c>
      <c r="C663" s="60" t="s">
        <v>642</v>
      </c>
      <c r="D663" s="65" t="s">
        <v>666</v>
      </c>
      <c r="E663" s="67">
        <v>204.90627759</v>
      </c>
    </row>
    <row r="664" spans="1:5" s="7" customFormat="1" ht="12.75" customHeight="1">
      <c r="A664" s="57"/>
      <c r="B664" s="62">
        <v>40569</v>
      </c>
      <c r="C664" s="57" t="s">
        <v>642</v>
      </c>
      <c r="D664" s="59" t="s">
        <v>643</v>
      </c>
      <c r="E664" s="68">
        <v>235.52800035</v>
      </c>
    </row>
    <row r="665" spans="1:5" s="7" customFormat="1" ht="12.75" customHeight="1">
      <c r="A665" s="60"/>
      <c r="B665" s="61">
        <v>40562</v>
      </c>
      <c r="C665" s="60" t="s">
        <v>642</v>
      </c>
      <c r="D665" s="65" t="s">
        <v>648</v>
      </c>
      <c r="E665" s="67">
        <v>110</v>
      </c>
    </row>
    <row r="666" spans="1:5" s="7" customFormat="1" ht="12.75" customHeight="1">
      <c r="A666" s="57"/>
      <c r="B666" s="62">
        <v>40557</v>
      </c>
      <c r="C666" s="57" t="s">
        <v>642</v>
      </c>
      <c r="D666" s="59" t="s">
        <v>643</v>
      </c>
      <c r="E666" s="68">
        <v>25.863311000000003</v>
      </c>
    </row>
    <row r="667" spans="1:5" s="7" customFormat="1" ht="12.75" customHeight="1">
      <c r="A667" s="60"/>
      <c r="B667" s="61">
        <v>40555</v>
      </c>
      <c r="C667" s="60" t="s">
        <v>642</v>
      </c>
      <c r="D667" s="65" t="s">
        <v>644</v>
      </c>
      <c r="E667" s="67">
        <v>73.298974</v>
      </c>
    </row>
    <row r="668" spans="1:5" s="7" customFormat="1" ht="12.75" customHeight="1">
      <c r="A668" s="57"/>
      <c r="B668" s="62">
        <v>40554</v>
      </c>
      <c r="C668" s="57" t="s">
        <v>642</v>
      </c>
      <c r="D668" s="59" t="s">
        <v>665</v>
      </c>
      <c r="E668" s="68">
        <v>276</v>
      </c>
    </row>
    <row r="669" spans="1:5" s="7" customFormat="1" ht="12.75" customHeight="1">
      <c r="A669" s="60"/>
      <c r="B669" s="61">
        <v>40550</v>
      </c>
      <c r="C669" s="60" t="s">
        <v>642</v>
      </c>
      <c r="D669" s="65" t="s">
        <v>665</v>
      </c>
      <c r="E669" s="67">
        <v>31.2838842038909</v>
      </c>
    </row>
    <row r="670" spans="1:5" s="7" customFormat="1" ht="12.75" customHeight="1">
      <c r="A670" s="57"/>
      <c r="B670" s="62">
        <v>40547</v>
      </c>
      <c r="C670" s="57" t="s">
        <v>642</v>
      </c>
      <c r="D670" s="59" t="s">
        <v>644</v>
      </c>
      <c r="E670" s="68">
        <v>50</v>
      </c>
    </row>
    <row r="671" spans="1:5" s="7" customFormat="1" ht="12.75" customHeight="1">
      <c r="A671" s="60"/>
      <c r="B671" s="61">
        <v>40547</v>
      </c>
      <c r="C671" s="60" t="s">
        <v>642</v>
      </c>
      <c r="D671" s="65" t="s">
        <v>665</v>
      </c>
      <c r="E671" s="67">
        <v>50.162154</v>
      </c>
    </row>
    <row r="672" spans="1:5" s="7" customFormat="1" ht="12.75" customHeight="1">
      <c r="A672" s="57"/>
      <c r="B672" s="62">
        <v>40547</v>
      </c>
      <c r="C672" s="57" t="s">
        <v>642</v>
      </c>
      <c r="D672" s="59" t="s">
        <v>665</v>
      </c>
      <c r="E672" s="68">
        <v>82.11830865</v>
      </c>
    </row>
    <row r="673" spans="1:5" ht="12.75" customHeight="1">
      <c r="A673" s="46"/>
      <c r="B673" s="46"/>
      <c r="C673" s="46"/>
      <c r="D673" s="46" t="s">
        <v>6</v>
      </c>
      <c r="E673" s="47">
        <f>SUM(E562:E672)</f>
        <v>9396.794157656113</v>
      </c>
    </row>
    <row r="674" spans="1:5" s="7" customFormat="1" ht="12.75" customHeight="1">
      <c r="A674" s="35"/>
      <c r="B674" s="36"/>
      <c r="C674" s="32"/>
      <c r="D674" s="32"/>
      <c r="E674" s="37"/>
    </row>
    <row r="675" spans="1:5" ht="12.75">
      <c r="A675" s="174"/>
      <c r="B675" s="174"/>
      <c r="C675" s="174"/>
      <c r="D675" s="174"/>
      <c r="E675" s="174"/>
    </row>
    <row r="676" spans="1:5" s="75" customFormat="1" ht="19.5" customHeight="1">
      <c r="A676" s="220" t="s">
        <v>7</v>
      </c>
      <c r="B676" s="221"/>
      <c r="C676" s="221"/>
      <c r="D676" s="221"/>
      <c r="E676" s="221"/>
    </row>
    <row r="677" spans="1:5" s="98" customFormat="1" ht="12.75" customHeight="1">
      <c r="A677" s="50" t="s">
        <v>403</v>
      </c>
      <c r="B677" s="50" t="s">
        <v>404</v>
      </c>
      <c r="C677" s="44" t="s">
        <v>4</v>
      </c>
      <c r="D677" s="50" t="s">
        <v>5</v>
      </c>
      <c r="E677" s="45" t="s">
        <v>3209</v>
      </c>
    </row>
    <row r="678" spans="1:5" s="7" customFormat="1" ht="12.75" customHeight="1">
      <c r="A678" s="63"/>
      <c r="B678" s="86">
        <v>40542</v>
      </c>
      <c r="C678" s="63" t="s">
        <v>642</v>
      </c>
      <c r="D678" s="64" t="s">
        <v>666</v>
      </c>
      <c r="E678" s="66">
        <v>181.66927749</v>
      </c>
    </row>
    <row r="679" spans="1:5" s="7" customFormat="1" ht="12.75" customHeight="1">
      <c r="A679" s="60"/>
      <c r="B679" s="61">
        <v>40542</v>
      </c>
      <c r="C679" s="60" t="s">
        <v>642</v>
      </c>
      <c r="D679" s="65" t="s">
        <v>666</v>
      </c>
      <c r="E679" s="67">
        <v>32.05928426</v>
      </c>
    </row>
    <row r="680" spans="1:5" s="7" customFormat="1" ht="12.75" customHeight="1">
      <c r="A680" s="57"/>
      <c r="B680" s="62">
        <v>40541</v>
      </c>
      <c r="C680" s="57" t="s">
        <v>642</v>
      </c>
      <c r="D680" s="59" t="s">
        <v>644</v>
      </c>
      <c r="E680" s="68">
        <v>15.434149380000001</v>
      </c>
    </row>
    <row r="681" spans="1:5" s="7" customFormat="1" ht="12.75" customHeight="1">
      <c r="A681" s="60"/>
      <c r="B681" s="61">
        <v>40541</v>
      </c>
      <c r="C681" s="60" t="s">
        <v>642</v>
      </c>
      <c r="D681" s="65" t="s">
        <v>644</v>
      </c>
      <c r="E681" s="67">
        <v>3.0552193</v>
      </c>
    </row>
    <row r="682" spans="1:5" s="7" customFormat="1" ht="12.75" customHeight="1">
      <c r="A682" s="57"/>
      <c r="B682" s="62">
        <v>40541</v>
      </c>
      <c r="C682" s="57" t="s">
        <v>642</v>
      </c>
      <c r="D682" s="59" t="s">
        <v>644</v>
      </c>
      <c r="E682" s="68">
        <v>3.0098970000000005</v>
      </c>
    </row>
    <row r="683" spans="1:5" s="7" customFormat="1" ht="12.75" customHeight="1">
      <c r="A683" s="60"/>
      <c r="B683" s="61">
        <v>40541</v>
      </c>
      <c r="C683" s="60" t="s">
        <v>642</v>
      </c>
      <c r="D683" s="65" t="s">
        <v>666</v>
      </c>
      <c r="E683" s="67">
        <v>63.52641935</v>
      </c>
    </row>
    <row r="684" spans="1:5" s="7" customFormat="1" ht="12.75" customHeight="1">
      <c r="A684" s="57"/>
      <c r="B684" s="62">
        <v>40541</v>
      </c>
      <c r="C684" s="57" t="s">
        <v>642</v>
      </c>
      <c r="D684" s="59" t="s">
        <v>666</v>
      </c>
      <c r="E684" s="68">
        <v>7.05849104</v>
      </c>
    </row>
    <row r="685" spans="1:5" s="7" customFormat="1" ht="12.75" customHeight="1">
      <c r="A685" s="60"/>
      <c r="B685" s="61">
        <v>40540</v>
      </c>
      <c r="C685" s="60" t="s">
        <v>642</v>
      </c>
      <c r="D685" s="65" t="s">
        <v>666</v>
      </c>
      <c r="E685" s="67">
        <v>71.03735825000001</v>
      </c>
    </row>
    <row r="686" spans="1:5" s="7" customFormat="1" ht="12.75" customHeight="1">
      <c r="A686" s="57"/>
      <c r="B686" s="62">
        <v>40540</v>
      </c>
      <c r="C686" s="57" t="s">
        <v>642</v>
      </c>
      <c r="D686" s="59" t="s">
        <v>666</v>
      </c>
      <c r="E686" s="68">
        <v>56.6006618</v>
      </c>
    </row>
    <row r="687" spans="1:5" s="7" customFormat="1" ht="12.75" customHeight="1">
      <c r="A687" s="60"/>
      <c r="B687" s="61">
        <v>40540</v>
      </c>
      <c r="C687" s="60" t="s">
        <v>642</v>
      </c>
      <c r="D687" s="65" t="s">
        <v>666</v>
      </c>
      <c r="E687" s="67">
        <v>11.320132240000001</v>
      </c>
    </row>
    <row r="688" spans="1:5" s="7" customFormat="1" ht="12.75" customHeight="1">
      <c r="A688" s="57"/>
      <c r="B688" s="62">
        <v>40904</v>
      </c>
      <c r="C688" s="57" t="s">
        <v>642</v>
      </c>
      <c r="D688" s="59" t="s">
        <v>643</v>
      </c>
      <c r="E688" s="68">
        <v>10.13</v>
      </c>
    </row>
    <row r="689" spans="1:5" s="7" customFormat="1" ht="12.75" customHeight="1">
      <c r="A689" s="60"/>
      <c r="B689" s="61">
        <v>40534</v>
      </c>
      <c r="C689" s="60" t="s">
        <v>642</v>
      </c>
      <c r="D689" s="65" t="s">
        <v>643</v>
      </c>
      <c r="E689" s="67">
        <v>20</v>
      </c>
    </row>
    <row r="690" spans="1:5" s="7" customFormat="1" ht="12.75" customHeight="1">
      <c r="A690" s="57"/>
      <c r="B690" s="62">
        <v>40531</v>
      </c>
      <c r="C690" s="57" t="s">
        <v>642</v>
      </c>
      <c r="D690" s="59" t="s">
        <v>647</v>
      </c>
      <c r="E690" s="68">
        <v>51.60624580602557</v>
      </c>
    </row>
    <row r="691" spans="1:5" s="7" customFormat="1" ht="12.75" customHeight="1">
      <c r="A691" s="60"/>
      <c r="B691" s="61">
        <v>40528</v>
      </c>
      <c r="C691" s="60" t="s">
        <v>642</v>
      </c>
      <c r="D691" s="65" t="s">
        <v>666</v>
      </c>
      <c r="E691" s="67">
        <v>14.85914734</v>
      </c>
    </row>
    <row r="692" spans="1:5" s="7" customFormat="1" ht="12.75" customHeight="1">
      <c r="A692" s="57"/>
      <c r="B692" s="62">
        <v>40527</v>
      </c>
      <c r="C692" s="57" t="s">
        <v>642</v>
      </c>
      <c r="D692" s="59" t="s">
        <v>643</v>
      </c>
      <c r="E692" s="68">
        <v>23.304278269999998</v>
      </c>
    </row>
    <row r="693" spans="1:5" s="7" customFormat="1" ht="12.75" customHeight="1">
      <c r="A693" s="60"/>
      <c r="B693" s="61">
        <v>40526</v>
      </c>
      <c r="C693" s="60" t="s">
        <v>642</v>
      </c>
      <c r="D693" s="65" t="s">
        <v>647</v>
      </c>
      <c r="E693" s="67">
        <v>100</v>
      </c>
    </row>
    <row r="694" spans="1:5" s="7" customFormat="1" ht="12.75" customHeight="1">
      <c r="A694" s="57"/>
      <c r="B694" s="62">
        <v>40525</v>
      </c>
      <c r="C694" s="57" t="s">
        <v>642</v>
      </c>
      <c r="D694" s="59" t="s">
        <v>643</v>
      </c>
      <c r="E694" s="68">
        <v>150</v>
      </c>
    </row>
    <row r="695" spans="1:5" s="7" customFormat="1" ht="12.75" customHeight="1">
      <c r="A695" s="60"/>
      <c r="B695" s="61">
        <v>40522</v>
      </c>
      <c r="C695" s="60" t="s">
        <v>642</v>
      </c>
      <c r="D695" s="65" t="s">
        <v>647</v>
      </c>
      <c r="E695" s="67">
        <v>83.87604757000001</v>
      </c>
    </row>
    <row r="696" spans="1:5" s="7" customFormat="1" ht="12.75" customHeight="1">
      <c r="A696" s="57"/>
      <c r="B696" s="62">
        <v>40518</v>
      </c>
      <c r="C696" s="57" t="s">
        <v>642</v>
      </c>
      <c r="D696" s="59" t="s">
        <v>643</v>
      </c>
      <c r="E696" s="68">
        <v>16.929563679999998</v>
      </c>
    </row>
    <row r="697" spans="1:5" s="7" customFormat="1" ht="12.75" customHeight="1">
      <c r="A697" s="60"/>
      <c r="B697" s="61">
        <v>40501</v>
      </c>
      <c r="C697" s="60" t="s">
        <v>642</v>
      </c>
      <c r="D697" s="65" t="s">
        <v>644</v>
      </c>
      <c r="E697" s="67">
        <v>9</v>
      </c>
    </row>
    <row r="698" spans="1:5" s="7" customFormat="1" ht="12.75" customHeight="1">
      <c r="A698" s="57"/>
      <c r="B698" s="62">
        <v>40501</v>
      </c>
      <c r="C698" s="57" t="s">
        <v>642</v>
      </c>
      <c r="D698" s="59" t="s">
        <v>644</v>
      </c>
      <c r="E698" s="68">
        <v>81</v>
      </c>
    </row>
    <row r="699" spans="1:5" s="7" customFormat="1" ht="12.75" customHeight="1">
      <c r="A699" s="60"/>
      <c r="B699" s="61">
        <v>40500</v>
      </c>
      <c r="C699" s="60" t="s">
        <v>642</v>
      </c>
      <c r="D699" s="65" t="s">
        <v>667</v>
      </c>
      <c r="E699" s="67">
        <v>14.60000016</v>
      </c>
    </row>
    <row r="700" spans="1:5" s="7" customFormat="1" ht="12.75" customHeight="1">
      <c r="A700" s="57"/>
      <c r="B700" s="62">
        <v>40499</v>
      </c>
      <c r="C700" s="57" t="s">
        <v>642</v>
      </c>
      <c r="D700" s="59" t="s">
        <v>647</v>
      </c>
      <c r="E700" s="68">
        <v>10.342997709999999</v>
      </c>
    </row>
    <row r="701" spans="1:5" s="7" customFormat="1" ht="12.75" customHeight="1">
      <c r="A701" s="60"/>
      <c r="B701" s="61">
        <v>40480</v>
      </c>
      <c r="C701" s="60" t="s">
        <v>642</v>
      </c>
      <c r="D701" s="65" t="s">
        <v>643</v>
      </c>
      <c r="E701" s="67">
        <v>116</v>
      </c>
    </row>
    <row r="702" spans="1:5" s="7" customFormat="1" ht="12.75" customHeight="1">
      <c r="A702" s="57"/>
      <c r="B702" s="62">
        <v>40477</v>
      </c>
      <c r="C702" s="57" t="s">
        <v>642</v>
      </c>
      <c r="D702" s="59" t="s">
        <v>647</v>
      </c>
      <c r="E702" s="68">
        <v>46.062380160000004</v>
      </c>
    </row>
    <row r="703" spans="1:5" s="7" customFormat="1" ht="12.75" customHeight="1">
      <c r="A703" s="60"/>
      <c r="B703" s="61">
        <v>40473</v>
      </c>
      <c r="C703" s="60" t="s">
        <v>642</v>
      </c>
      <c r="D703" s="65" t="s">
        <v>647</v>
      </c>
      <c r="E703" s="67">
        <v>12.990209160000001</v>
      </c>
    </row>
    <row r="704" spans="1:5" s="7" customFormat="1" ht="12.75" customHeight="1">
      <c r="A704" s="57"/>
      <c r="B704" s="62">
        <v>40466</v>
      </c>
      <c r="C704" s="57" t="s">
        <v>642</v>
      </c>
      <c r="D704" s="59" t="s">
        <v>643</v>
      </c>
      <c r="E704" s="68">
        <v>102</v>
      </c>
    </row>
    <row r="705" spans="1:5" s="7" customFormat="1" ht="12.75" customHeight="1">
      <c r="A705" s="60"/>
      <c r="B705" s="61">
        <v>40465</v>
      </c>
      <c r="C705" s="60" t="s">
        <v>642</v>
      </c>
      <c r="D705" s="65" t="s">
        <v>647</v>
      </c>
      <c r="E705" s="67">
        <v>102.8401106988</v>
      </c>
    </row>
    <row r="706" spans="1:5" s="7" customFormat="1" ht="12.75" customHeight="1">
      <c r="A706" s="57"/>
      <c r="B706" s="62">
        <v>40458</v>
      </c>
      <c r="C706" s="57" t="s">
        <v>642</v>
      </c>
      <c r="D706" s="59" t="s">
        <v>644</v>
      </c>
      <c r="E706" s="68">
        <v>103.22461519</v>
      </c>
    </row>
    <row r="707" spans="1:5" s="7" customFormat="1" ht="12.75" customHeight="1">
      <c r="A707" s="60"/>
      <c r="B707" s="61">
        <v>40455</v>
      </c>
      <c r="C707" s="60" t="s">
        <v>642</v>
      </c>
      <c r="D707" s="65" t="s">
        <v>647</v>
      </c>
      <c r="E707" s="67">
        <v>23.3188165</v>
      </c>
    </row>
    <row r="708" spans="1:5" s="7" customFormat="1" ht="12.75" customHeight="1">
      <c r="A708" s="57"/>
      <c r="B708" s="62">
        <v>40452</v>
      </c>
      <c r="C708" s="57" t="s">
        <v>642</v>
      </c>
      <c r="D708" s="59" t="s">
        <v>644</v>
      </c>
      <c r="E708" s="68">
        <v>17.755</v>
      </c>
    </row>
    <row r="709" spans="1:5" s="7" customFormat="1" ht="12.75" customHeight="1">
      <c r="A709" s="60"/>
      <c r="B709" s="61">
        <v>40449</v>
      </c>
      <c r="C709" s="60" t="s">
        <v>642</v>
      </c>
      <c r="D709" s="65" t="s">
        <v>668</v>
      </c>
      <c r="E709" s="67">
        <v>52.16635222</v>
      </c>
    </row>
    <row r="710" spans="1:5" s="7" customFormat="1" ht="12.75" customHeight="1">
      <c r="A710" s="57"/>
      <c r="B710" s="62">
        <v>40448</v>
      </c>
      <c r="C710" s="57" t="s">
        <v>642</v>
      </c>
      <c r="D710" s="59" t="s">
        <v>666</v>
      </c>
      <c r="E710" s="68">
        <v>17.87993142</v>
      </c>
    </row>
    <row r="711" spans="1:5" s="7" customFormat="1" ht="12.75" customHeight="1">
      <c r="A711" s="60"/>
      <c r="B711" s="61">
        <v>40445</v>
      </c>
      <c r="C711" s="60" t="s">
        <v>642</v>
      </c>
      <c r="D711" s="65" t="s">
        <v>666</v>
      </c>
      <c r="E711" s="67">
        <v>94.2</v>
      </c>
    </row>
    <row r="712" spans="1:5" s="7" customFormat="1" ht="12.75" customHeight="1">
      <c r="A712" s="57"/>
      <c r="B712" s="62">
        <v>40443</v>
      </c>
      <c r="C712" s="57" t="s">
        <v>642</v>
      </c>
      <c r="D712" s="59" t="s">
        <v>666</v>
      </c>
      <c r="E712" s="68">
        <v>7.5</v>
      </c>
    </row>
    <row r="713" spans="1:5" s="7" customFormat="1" ht="12.75" customHeight="1">
      <c r="A713" s="60"/>
      <c r="B713" s="61">
        <v>40441</v>
      </c>
      <c r="C713" s="60" t="s">
        <v>642</v>
      </c>
      <c r="D713" s="65" t="s">
        <v>651</v>
      </c>
      <c r="E713" s="67">
        <v>29.5</v>
      </c>
    </row>
    <row r="714" spans="1:5" s="7" customFormat="1" ht="12.75" customHeight="1">
      <c r="A714" s="57"/>
      <c r="B714" s="62">
        <v>40441</v>
      </c>
      <c r="C714" s="57" t="s">
        <v>642</v>
      </c>
      <c r="D714" s="59" t="s">
        <v>643</v>
      </c>
      <c r="E714" s="68">
        <v>14.08892035</v>
      </c>
    </row>
    <row r="715" spans="1:5" s="7" customFormat="1" ht="12.75" customHeight="1">
      <c r="A715" s="60"/>
      <c r="B715" s="61">
        <v>40441</v>
      </c>
      <c r="C715" s="60" t="s">
        <v>642</v>
      </c>
      <c r="D715" s="65" t="s">
        <v>643</v>
      </c>
      <c r="E715" s="67">
        <v>11.03463636</v>
      </c>
    </row>
    <row r="716" spans="1:5" s="7" customFormat="1" ht="12.75" customHeight="1">
      <c r="A716" s="57"/>
      <c r="B716" s="62">
        <v>40423</v>
      </c>
      <c r="C716" s="57" t="s">
        <v>642</v>
      </c>
      <c r="D716" s="59" t="s">
        <v>645</v>
      </c>
      <c r="E716" s="68">
        <v>111</v>
      </c>
    </row>
    <row r="717" spans="1:5" s="7" customFormat="1" ht="12.75" customHeight="1">
      <c r="A717" s="60"/>
      <c r="B717" s="61">
        <v>40420</v>
      </c>
      <c r="C717" s="60" t="s">
        <v>642</v>
      </c>
      <c r="D717" s="65" t="s">
        <v>643</v>
      </c>
      <c r="E717" s="67">
        <v>135</v>
      </c>
    </row>
    <row r="718" spans="1:5" s="7" customFormat="1" ht="12.75" customHeight="1">
      <c r="A718" s="57"/>
      <c r="B718" s="62">
        <v>40406</v>
      </c>
      <c r="C718" s="57" t="s">
        <v>642</v>
      </c>
      <c r="D718" s="59" t="s">
        <v>643</v>
      </c>
      <c r="E718" s="68">
        <v>35.4313568</v>
      </c>
    </row>
    <row r="719" spans="1:5" s="7" customFormat="1" ht="12.75" customHeight="1">
      <c r="A719" s="60"/>
      <c r="B719" s="61">
        <v>40400</v>
      </c>
      <c r="C719" s="60" t="s">
        <v>642</v>
      </c>
      <c r="D719" s="65" t="s">
        <v>643</v>
      </c>
      <c r="E719" s="67">
        <v>400</v>
      </c>
    </row>
    <row r="720" spans="1:5" s="7" customFormat="1" ht="12.75" customHeight="1">
      <c r="A720" s="57"/>
      <c r="B720" s="62">
        <v>40399</v>
      </c>
      <c r="C720" s="57" t="s">
        <v>642</v>
      </c>
      <c r="D720" s="59" t="s">
        <v>668</v>
      </c>
      <c r="E720" s="68">
        <v>44</v>
      </c>
    </row>
    <row r="721" spans="1:5" s="7" customFormat="1" ht="12.75" customHeight="1">
      <c r="A721" s="60"/>
      <c r="B721" s="61">
        <v>40399</v>
      </c>
      <c r="C721" s="60" t="s">
        <v>642</v>
      </c>
      <c r="D721" s="65" t="s">
        <v>643</v>
      </c>
      <c r="E721" s="67">
        <v>1217.81530481</v>
      </c>
    </row>
    <row r="722" spans="1:5" s="7" customFormat="1" ht="12.75" customHeight="1">
      <c r="A722" s="57"/>
      <c r="B722" s="62">
        <v>40396</v>
      </c>
      <c r="C722" s="57" t="s">
        <v>642</v>
      </c>
      <c r="D722" s="59" t="s">
        <v>643</v>
      </c>
      <c r="E722" s="68">
        <v>40.8335104</v>
      </c>
    </row>
    <row r="723" spans="1:5" s="7" customFormat="1" ht="12.75" customHeight="1">
      <c r="A723" s="60"/>
      <c r="B723" s="61">
        <v>40395</v>
      </c>
      <c r="C723" s="60" t="s">
        <v>642</v>
      </c>
      <c r="D723" s="65" t="s">
        <v>645</v>
      </c>
      <c r="E723" s="67">
        <v>89</v>
      </c>
    </row>
    <row r="724" spans="1:5" s="7" customFormat="1" ht="12.75" customHeight="1">
      <c r="A724" s="57"/>
      <c r="B724" s="62">
        <v>40359</v>
      </c>
      <c r="C724" s="57" t="s">
        <v>642</v>
      </c>
      <c r="D724" s="59" t="s">
        <v>666</v>
      </c>
      <c r="E724" s="68">
        <v>53.59354815</v>
      </c>
    </row>
    <row r="725" spans="1:5" s="7" customFormat="1" ht="12.75" customHeight="1">
      <c r="A725" s="60"/>
      <c r="B725" s="61">
        <v>40359</v>
      </c>
      <c r="C725" s="60" t="s">
        <v>642</v>
      </c>
      <c r="D725" s="65" t="s">
        <v>666</v>
      </c>
      <c r="E725" s="67">
        <v>45.40277403</v>
      </c>
    </row>
    <row r="726" spans="1:5" s="7" customFormat="1" ht="12.75" customHeight="1">
      <c r="A726" s="57"/>
      <c r="B726" s="62">
        <v>40359</v>
      </c>
      <c r="C726" s="57" t="s">
        <v>642</v>
      </c>
      <c r="D726" s="59" t="s">
        <v>647</v>
      </c>
      <c r="E726" s="68">
        <v>524.58616973</v>
      </c>
    </row>
    <row r="727" spans="1:5" s="7" customFormat="1" ht="12.75" customHeight="1">
      <c r="A727" s="60"/>
      <c r="B727" s="61">
        <v>40359</v>
      </c>
      <c r="C727" s="60" t="s">
        <v>642</v>
      </c>
      <c r="D727" s="65" t="s">
        <v>647</v>
      </c>
      <c r="E727" s="67">
        <v>17.0172185</v>
      </c>
    </row>
    <row r="728" spans="1:5" s="7" customFormat="1" ht="12.75" customHeight="1">
      <c r="A728" s="57"/>
      <c r="B728" s="62">
        <v>40357</v>
      </c>
      <c r="C728" s="57" t="s">
        <v>642</v>
      </c>
      <c r="D728" s="59" t="s">
        <v>668</v>
      </c>
      <c r="E728" s="68">
        <v>22</v>
      </c>
    </row>
    <row r="729" spans="1:5" s="7" customFormat="1" ht="12.75" customHeight="1">
      <c r="A729" s="60"/>
      <c r="B729" s="61">
        <v>40346</v>
      </c>
      <c r="C729" s="60" t="s">
        <v>642</v>
      </c>
      <c r="D729" s="65" t="s">
        <v>666</v>
      </c>
      <c r="E729" s="67">
        <v>54.70420268</v>
      </c>
    </row>
    <row r="730" spans="1:5" s="7" customFormat="1" ht="12.75" customHeight="1">
      <c r="A730" s="57"/>
      <c r="B730" s="62">
        <v>40329</v>
      </c>
      <c r="C730" s="57" t="s">
        <v>642</v>
      </c>
      <c r="D730" s="59" t="s">
        <v>643</v>
      </c>
      <c r="E730" s="68">
        <v>103.7118675</v>
      </c>
    </row>
    <row r="731" spans="1:5" s="7" customFormat="1" ht="12.75" customHeight="1">
      <c r="A731" s="60"/>
      <c r="B731" s="61">
        <v>40326</v>
      </c>
      <c r="C731" s="60" t="s">
        <v>642</v>
      </c>
      <c r="D731" s="65" t="s">
        <v>643</v>
      </c>
      <c r="E731" s="67">
        <v>40.35830526</v>
      </c>
    </row>
    <row r="732" spans="1:5" s="7" customFormat="1" ht="12.75" customHeight="1">
      <c r="A732" s="57"/>
      <c r="B732" s="62">
        <v>40326</v>
      </c>
      <c r="C732" s="57" t="s">
        <v>642</v>
      </c>
      <c r="D732" s="59" t="s">
        <v>647</v>
      </c>
      <c r="E732" s="68">
        <v>11.973675</v>
      </c>
    </row>
    <row r="733" spans="1:5" s="7" customFormat="1" ht="12.75" customHeight="1">
      <c r="A733" s="60"/>
      <c r="B733" s="61">
        <v>40322</v>
      </c>
      <c r="C733" s="60" t="s">
        <v>642</v>
      </c>
      <c r="D733" s="65" t="s">
        <v>668</v>
      </c>
      <c r="E733" s="67">
        <v>61</v>
      </c>
    </row>
    <row r="734" spans="1:5" s="7" customFormat="1" ht="12.75" customHeight="1">
      <c r="A734" s="57"/>
      <c r="B734" s="62">
        <v>40319</v>
      </c>
      <c r="C734" s="57" t="s">
        <v>642</v>
      </c>
      <c r="D734" s="59" t="s">
        <v>666</v>
      </c>
      <c r="E734" s="68">
        <v>20</v>
      </c>
    </row>
    <row r="735" spans="1:5" s="7" customFormat="1" ht="12.75" customHeight="1">
      <c r="A735" s="60"/>
      <c r="B735" s="61">
        <v>40311</v>
      </c>
      <c r="C735" s="60" t="s">
        <v>642</v>
      </c>
      <c r="D735" s="65" t="s">
        <v>666</v>
      </c>
      <c r="E735" s="67">
        <v>49.69969778</v>
      </c>
    </row>
    <row r="736" spans="1:5" s="7" customFormat="1" ht="12.75" customHeight="1">
      <c r="A736" s="57"/>
      <c r="B736" s="62">
        <v>40310</v>
      </c>
      <c r="C736" s="57" t="s">
        <v>642</v>
      </c>
      <c r="D736" s="59" t="s">
        <v>645</v>
      </c>
      <c r="E736" s="68">
        <v>186.86275728</v>
      </c>
    </row>
    <row r="737" spans="1:5" s="7" customFormat="1" ht="12.75" customHeight="1">
      <c r="A737" s="60"/>
      <c r="B737" s="61">
        <v>40303</v>
      </c>
      <c r="C737" s="60" t="s">
        <v>642</v>
      </c>
      <c r="D737" s="65" t="s">
        <v>644</v>
      </c>
      <c r="E737" s="67">
        <v>35.014</v>
      </c>
    </row>
    <row r="738" spans="1:5" s="7" customFormat="1" ht="12.75" customHeight="1">
      <c r="A738" s="57"/>
      <c r="B738" s="62">
        <v>40262</v>
      </c>
      <c r="C738" s="57" t="s">
        <v>642</v>
      </c>
      <c r="D738" s="59" t="s">
        <v>668</v>
      </c>
      <c r="E738" s="68">
        <v>90</v>
      </c>
    </row>
    <row r="739" spans="1:5" s="7" customFormat="1" ht="12.75" customHeight="1">
      <c r="A739" s="60"/>
      <c r="B739" s="61">
        <v>40261</v>
      </c>
      <c r="C739" s="60" t="s">
        <v>642</v>
      </c>
      <c r="D739" s="65" t="s">
        <v>644</v>
      </c>
      <c r="E739" s="67">
        <v>48.023384400000005</v>
      </c>
    </row>
    <row r="740" spans="1:5" s="7" customFormat="1" ht="12.75" customHeight="1">
      <c r="A740" s="57"/>
      <c r="B740" s="62">
        <v>40242</v>
      </c>
      <c r="C740" s="57" t="s">
        <v>642</v>
      </c>
      <c r="D740" s="59" t="s">
        <v>643</v>
      </c>
      <c r="E740" s="68">
        <v>59.68922502</v>
      </c>
    </row>
    <row r="741" spans="1:5" s="7" customFormat="1" ht="12.75" customHeight="1">
      <c r="A741" s="60"/>
      <c r="B741" s="61">
        <v>40241</v>
      </c>
      <c r="C741" s="60" t="s">
        <v>642</v>
      </c>
      <c r="D741" s="65" t="s">
        <v>643</v>
      </c>
      <c r="E741" s="67">
        <v>92.4968664</v>
      </c>
    </row>
    <row r="742" spans="1:5" s="7" customFormat="1" ht="12.75" customHeight="1">
      <c r="A742" s="57"/>
      <c r="B742" s="62">
        <v>40231</v>
      </c>
      <c r="C742" s="57" t="s">
        <v>642</v>
      </c>
      <c r="D742" s="59" t="s">
        <v>1417</v>
      </c>
      <c r="E742" s="68">
        <v>15.2481474</v>
      </c>
    </row>
    <row r="743" spans="1:5" s="7" customFormat="1" ht="12.75" customHeight="1">
      <c r="A743" s="60"/>
      <c r="B743" s="61">
        <v>40221</v>
      </c>
      <c r="C743" s="60" t="s">
        <v>642</v>
      </c>
      <c r="D743" s="65" t="s">
        <v>666</v>
      </c>
      <c r="E743" s="67">
        <v>7.52114352</v>
      </c>
    </row>
    <row r="744" spans="1:5" s="7" customFormat="1" ht="12.75" customHeight="1">
      <c r="A744" s="57"/>
      <c r="B744" s="62">
        <v>40210</v>
      </c>
      <c r="C744" s="57" t="s">
        <v>642</v>
      </c>
      <c r="D744" s="59" t="s">
        <v>647</v>
      </c>
      <c r="E744" s="68">
        <v>30</v>
      </c>
    </row>
    <row r="745" spans="1:5" s="7" customFormat="1" ht="12.75" customHeight="1">
      <c r="A745" s="60"/>
      <c r="B745" s="61">
        <v>40206</v>
      </c>
      <c r="C745" s="60" t="s">
        <v>642</v>
      </c>
      <c r="D745" s="65" t="s">
        <v>644</v>
      </c>
      <c r="E745" s="67">
        <v>20</v>
      </c>
    </row>
    <row r="746" spans="1:5" s="7" customFormat="1" ht="12.75" customHeight="1">
      <c r="A746" s="57"/>
      <c r="B746" s="62">
        <v>40196</v>
      </c>
      <c r="C746" s="57" t="s">
        <v>642</v>
      </c>
      <c r="D746" s="59" t="s">
        <v>647</v>
      </c>
      <c r="E746" s="68">
        <v>23.9442202247787</v>
      </c>
    </row>
    <row r="747" spans="1:5" s="7" customFormat="1" ht="12.75" customHeight="1">
      <c r="A747" s="60"/>
      <c r="B747" s="61">
        <v>40193</v>
      </c>
      <c r="C747" s="60" t="s">
        <v>642</v>
      </c>
      <c r="D747" s="65" t="s">
        <v>644</v>
      </c>
      <c r="E747" s="67">
        <v>11.7232</v>
      </c>
    </row>
    <row r="748" spans="1:5" s="7" customFormat="1" ht="12.75" customHeight="1">
      <c r="A748" s="46"/>
      <c r="B748" s="46"/>
      <c r="C748" s="46"/>
      <c r="D748" s="46" t="s">
        <v>59</v>
      </c>
      <c r="E748" s="47">
        <f>SUM(E678:E747)</f>
        <v>5478.630717589604</v>
      </c>
    </row>
    <row r="749" spans="1:5" ht="12.75">
      <c r="A749" s="174"/>
      <c r="B749" s="174"/>
      <c r="C749" s="174"/>
      <c r="D749" s="174"/>
      <c r="E749" s="174"/>
    </row>
    <row r="750" spans="1:5" ht="12.75">
      <c r="A750" s="175"/>
      <c r="B750" s="176"/>
      <c r="C750" s="175"/>
      <c r="D750" s="175"/>
      <c r="E750" s="177"/>
    </row>
    <row r="751" spans="1:5" s="75" customFormat="1" ht="19.5" customHeight="1">
      <c r="A751" s="220" t="s">
        <v>60</v>
      </c>
      <c r="B751" s="221"/>
      <c r="C751" s="221"/>
      <c r="D751" s="221"/>
      <c r="E751" s="221"/>
    </row>
    <row r="752" spans="1:5" s="98" customFormat="1" ht="12.75" customHeight="1">
      <c r="A752" s="50" t="s">
        <v>403</v>
      </c>
      <c r="B752" s="50" t="s">
        <v>404</v>
      </c>
      <c r="C752" s="44" t="s">
        <v>4</v>
      </c>
      <c r="D752" s="50" t="s">
        <v>5</v>
      </c>
      <c r="E752" s="45" t="s">
        <v>3209</v>
      </c>
    </row>
    <row r="753" spans="1:5" s="7" customFormat="1" ht="12.75" customHeight="1">
      <c r="A753" s="63"/>
      <c r="B753" s="86">
        <v>40170</v>
      </c>
      <c r="C753" s="63" t="s">
        <v>642</v>
      </c>
      <c r="D753" s="64" t="s">
        <v>668</v>
      </c>
      <c r="E753" s="66">
        <v>30</v>
      </c>
    </row>
    <row r="754" spans="1:5" s="7" customFormat="1" ht="12.75" customHeight="1">
      <c r="A754" s="60"/>
      <c r="B754" s="61">
        <v>40170</v>
      </c>
      <c r="C754" s="60" t="s">
        <v>642</v>
      </c>
      <c r="D754" s="65" t="s">
        <v>668</v>
      </c>
      <c r="E754" s="67">
        <v>40</v>
      </c>
    </row>
    <row r="755" spans="1:5" s="7" customFormat="1" ht="12.75" customHeight="1">
      <c r="A755" s="57"/>
      <c r="B755" s="62">
        <v>40170</v>
      </c>
      <c r="C755" s="57" t="s">
        <v>642</v>
      </c>
      <c r="D755" s="59" t="s">
        <v>647</v>
      </c>
      <c r="E755" s="68">
        <v>18.1291953130467</v>
      </c>
    </row>
    <row r="756" spans="1:5" s="7" customFormat="1" ht="12.75" customHeight="1">
      <c r="A756" s="60"/>
      <c r="B756" s="61">
        <v>40157</v>
      </c>
      <c r="C756" s="60" t="s">
        <v>642</v>
      </c>
      <c r="D756" s="65" t="s">
        <v>646</v>
      </c>
      <c r="E756" s="67">
        <v>13.18737294</v>
      </c>
    </row>
    <row r="757" spans="1:5" s="7" customFormat="1" ht="12.75" customHeight="1">
      <c r="A757" s="57"/>
      <c r="B757" s="62">
        <v>40150</v>
      </c>
      <c r="C757" s="57" t="s">
        <v>642</v>
      </c>
      <c r="D757" s="59" t="s">
        <v>1418</v>
      </c>
      <c r="E757" s="68">
        <v>5.20470629</v>
      </c>
    </row>
    <row r="758" spans="1:5" s="7" customFormat="1" ht="12.75" customHeight="1">
      <c r="A758" s="60"/>
      <c r="B758" s="61">
        <v>40144</v>
      </c>
      <c r="C758" s="60" t="s">
        <v>642</v>
      </c>
      <c r="D758" s="65" t="s">
        <v>646</v>
      </c>
      <c r="E758" s="67">
        <v>18.46639404</v>
      </c>
    </row>
    <row r="759" spans="1:5" s="7" customFormat="1" ht="12.75" customHeight="1">
      <c r="A759" s="57"/>
      <c r="B759" s="62">
        <v>40136</v>
      </c>
      <c r="C759" s="57" t="s">
        <v>642</v>
      </c>
      <c r="D759" s="59" t="s">
        <v>645</v>
      </c>
      <c r="E759" s="68">
        <v>30.0086115</v>
      </c>
    </row>
    <row r="760" spans="1:5" s="7" customFormat="1" ht="12.75" customHeight="1">
      <c r="A760" s="60"/>
      <c r="B760" s="61">
        <v>40126</v>
      </c>
      <c r="C760" s="60" t="s">
        <v>642</v>
      </c>
      <c r="D760" s="65" t="s">
        <v>647</v>
      </c>
      <c r="E760" s="67">
        <v>250.70820325</v>
      </c>
    </row>
    <row r="761" spans="1:5" s="7" customFormat="1" ht="12.75" customHeight="1">
      <c r="A761" s="57"/>
      <c r="B761" s="62">
        <v>40120</v>
      </c>
      <c r="C761" s="57" t="s">
        <v>642</v>
      </c>
      <c r="D761" s="59" t="s">
        <v>645</v>
      </c>
      <c r="E761" s="68">
        <v>25</v>
      </c>
    </row>
    <row r="762" spans="1:5" s="7" customFormat="1" ht="12.75" customHeight="1">
      <c r="A762" s="60"/>
      <c r="B762" s="61">
        <v>40114</v>
      </c>
      <c r="C762" s="60" t="s">
        <v>642</v>
      </c>
      <c r="D762" s="65" t="s">
        <v>647</v>
      </c>
      <c r="E762" s="67">
        <v>6.00175705667238</v>
      </c>
    </row>
    <row r="763" spans="1:5" s="7" customFormat="1" ht="12.75" customHeight="1">
      <c r="A763" s="57"/>
      <c r="B763" s="62">
        <v>40114</v>
      </c>
      <c r="C763" s="57" t="s">
        <v>642</v>
      </c>
      <c r="D763" s="59" t="s">
        <v>647</v>
      </c>
      <c r="E763" s="68">
        <v>6.00175705667238</v>
      </c>
    </row>
    <row r="764" spans="1:5" s="7" customFormat="1" ht="12.75" customHeight="1">
      <c r="A764" s="60"/>
      <c r="B764" s="61">
        <v>40113</v>
      </c>
      <c r="C764" s="60" t="s">
        <v>642</v>
      </c>
      <c r="D764" s="65" t="s">
        <v>643</v>
      </c>
      <c r="E764" s="67">
        <v>92.5</v>
      </c>
    </row>
    <row r="765" spans="1:5" s="7" customFormat="1" ht="12.75" customHeight="1">
      <c r="A765" s="57"/>
      <c r="B765" s="62">
        <v>40113</v>
      </c>
      <c r="C765" s="57" t="s">
        <v>642</v>
      </c>
      <c r="D765" s="59" t="s">
        <v>643</v>
      </c>
      <c r="E765" s="68">
        <v>75</v>
      </c>
    </row>
    <row r="766" spans="1:5" s="7" customFormat="1" ht="12.75" customHeight="1">
      <c r="A766" s="60"/>
      <c r="B766" s="61">
        <v>40100</v>
      </c>
      <c r="C766" s="60" t="s">
        <v>642</v>
      </c>
      <c r="D766" s="65" t="s">
        <v>653</v>
      </c>
      <c r="E766" s="67">
        <v>34</v>
      </c>
    </row>
    <row r="767" spans="1:5" s="7" customFormat="1" ht="12.75" customHeight="1">
      <c r="A767" s="57"/>
      <c r="B767" s="62">
        <v>40079</v>
      </c>
      <c r="C767" s="57" t="s">
        <v>642</v>
      </c>
      <c r="D767" s="59" t="s">
        <v>647</v>
      </c>
      <c r="E767" s="68">
        <v>16.82481085</v>
      </c>
    </row>
    <row r="768" spans="1:5" s="7" customFormat="1" ht="12.75" customHeight="1">
      <c r="A768" s="60"/>
      <c r="B768" s="61">
        <v>40078</v>
      </c>
      <c r="C768" s="60" t="s">
        <v>642</v>
      </c>
      <c r="D768" s="65" t="s">
        <v>647</v>
      </c>
      <c r="E768" s="67">
        <v>11.0470212816364</v>
      </c>
    </row>
    <row r="769" spans="1:5" s="7" customFormat="1" ht="12.75" customHeight="1">
      <c r="A769" s="57"/>
      <c r="B769" s="62">
        <v>40064</v>
      </c>
      <c r="C769" s="57" t="s">
        <v>642</v>
      </c>
      <c r="D769" s="59" t="s">
        <v>647</v>
      </c>
      <c r="E769" s="68">
        <v>8.98390742488323</v>
      </c>
    </row>
    <row r="770" spans="1:5" s="7" customFormat="1" ht="12.75" customHeight="1">
      <c r="A770" s="60"/>
      <c r="B770" s="61">
        <v>40022</v>
      </c>
      <c r="C770" s="60" t="s">
        <v>642</v>
      </c>
      <c r="D770" s="65" t="s">
        <v>648</v>
      </c>
      <c r="E770" s="67">
        <v>5.95632587</v>
      </c>
    </row>
    <row r="771" spans="1:5" s="7" customFormat="1" ht="12.75" customHeight="1">
      <c r="A771" s="57"/>
      <c r="B771" s="62">
        <v>40009</v>
      </c>
      <c r="C771" s="57" t="s">
        <v>642</v>
      </c>
      <c r="D771" s="59" t="s">
        <v>647</v>
      </c>
      <c r="E771" s="68">
        <v>15.934064</v>
      </c>
    </row>
    <row r="772" spans="1:5" s="7" customFormat="1" ht="12.75" customHeight="1">
      <c r="A772" s="60"/>
      <c r="B772" s="61">
        <v>40009</v>
      </c>
      <c r="C772" s="60" t="s">
        <v>642</v>
      </c>
      <c r="D772" s="65" t="s">
        <v>647</v>
      </c>
      <c r="E772" s="67">
        <v>15.28451502</v>
      </c>
    </row>
    <row r="773" spans="1:5" s="7" customFormat="1" ht="12.75" customHeight="1">
      <c r="A773" s="57"/>
      <c r="B773" s="62">
        <v>40007</v>
      </c>
      <c r="C773" s="57" t="s">
        <v>642</v>
      </c>
      <c r="D773" s="59" t="s">
        <v>668</v>
      </c>
      <c r="E773" s="68">
        <v>24.3839749</v>
      </c>
    </row>
    <row r="774" spans="1:5" s="7" customFormat="1" ht="12.75" customHeight="1">
      <c r="A774" s="60"/>
      <c r="B774" s="61">
        <v>40007</v>
      </c>
      <c r="C774" s="60" t="s">
        <v>642</v>
      </c>
      <c r="D774" s="65" t="s">
        <v>668</v>
      </c>
      <c r="E774" s="67">
        <v>21.31838063</v>
      </c>
    </row>
    <row r="775" spans="1:5" s="7" customFormat="1" ht="12.75" customHeight="1">
      <c r="A775" s="57"/>
      <c r="B775" s="62">
        <v>40007</v>
      </c>
      <c r="C775" s="57" t="s">
        <v>642</v>
      </c>
      <c r="D775" s="59" t="s">
        <v>645</v>
      </c>
      <c r="E775" s="68">
        <v>45</v>
      </c>
    </row>
    <row r="776" spans="1:5" s="7" customFormat="1" ht="12.75" customHeight="1">
      <c r="A776" s="60"/>
      <c r="B776" s="61">
        <v>40002</v>
      </c>
      <c r="C776" s="60" t="s">
        <v>642</v>
      </c>
      <c r="D776" s="65" t="s">
        <v>647</v>
      </c>
      <c r="E776" s="67">
        <v>17.05670212</v>
      </c>
    </row>
    <row r="777" spans="1:5" s="7" customFormat="1" ht="12.75" customHeight="1">
      <c r="A777" s="57"/>
      <c r="B777" s="62">
        <v>39994</v>
      </c>
      <c r="C777" s="57" t="s">
        <v>642</v>
      </c>
      <c r="D777" s="59" t="s">
        <v>648</v>
      </c>
      <c r="E777" s="68">
        <v>35.6835157</v>
      </c>
    </row>
    <row r="778" spans="1:5" s="7" customFormat="1" ht="12.75" customHeight="1">
      <c r="A778" s="60"/>
      <c r="B778" s="61">
        <v>39993</v>
      </c>
      <c r="C778" s="60" t="s">
        <v>642</v>
      </c>
      <c r="D778" s="65" t="s">
        <v>643</v>
      </c>
      <c r="E778" s="67">
        <v>9.07003908</v>
      </c>
    </row>
    <row r="779" spans="1:5" s="7" customFormat="1" ht="12.75" customHeight="1">
      <c r="A779" s="57"/>
      <c r="B779" s="62">
        <v>39938</v>
      </c>
      <c r="C779" s="57" t="s">
        <v>642</v>
      </c>
      <c r="D779" s="59" t="s">
        <v>647</v>
      </c>
      <c r="E779" s="68">
        <v>33.53072013</v>
      </c>
    </row>
    <row r="780" spans="1:5" s="7" customFormat="1" ht="12.75" customHeight="1">
      <c r="A780" s="60"/>
      <c r="B780" s="61">
        <v>39932</v>
      </c>
      <c r="C780" s="60" t="s">
        <v>642</v>
      </c>
      <c r="D780" s="65" t="s">
        <v>647</v>
      </c>
      <c r="E780" s="67">
        <v>19.20355689</v>
      </c>
    </row>
    <row r="781" spans="1:5" s="7" customFormat="1" ht="12.75" customHeight="1">
      <c r="A781" s="57"/>
      <c r="B781" s="62">
        <v>39926</v>
      </c>
      <c r="C781" s="57" t="s">
        <v>642</v>
      </c>
      <c r="D781" s="59" t="s">
        <v>647</v>
      </c>
      <c r="E781" s="68">
        <v>18.158286779999997</v>
      </c>
    </row>
    <row r="782" spans="1:5" s="7" customFormat="1" ht="12.75" customHeight="1">
      <c r="A782" s="60"/>
      <c r="B782" s="61">
        <v>39897</v>
      </c>
      <c r="C782" s="60" t="s">
        <v>642</v>
      </c>
      <c r="D782" s="65" t="s">
        <v>652</v>
      </c>
      <c r="E782" s="67">
        <v>15.8491308</v>
      </c>
    </row>
    <row r="783" spans="1:5" s="7" customFormat="1" ht="12.75" customHeight="1">
      <c r="A783" s="57"/>
      <c r="B783" s="62">
        <v>39891</v>
      </c>
      <c r="C783" s="57" t="s">
        <v>642</v>
      </c>
      <c r="D783" s="59" t="s">
        <v>647</v>
      </c>
      <c r="E783" s="68">
        <v>6.84905</v>
      </c>
    </row>
    <row r="784" spans="1:5" s="7" customFormat="1" ht="12.75" customHeight="1">
      <c r="A784" s="46"/>
      <c r="B784" s="46"/>
      <c r="C784" s="46"/>
      <c r="D784" s="46" t="s">
        <v>108</v>
      </c>
      <c r="E784" s="47">
        <f>SUM(E753:E783)</f>
        <v>964.341998922911</v>
      </c>
    </row>
    <row r="785" spans="1:5" ht="12.75">
      <c r="A785" s="174"/>
      <c r="B785" s="174"/>
      <c r="C785" s="174"/>
      <c r="D785" s="174"/>
      <c r="E785" s="174"/>
    </row>
    <row r="786" spans="1:5" ht="12.75">
      <c r="A786" s="174"/>
      <c r="B786" s="174"/>
      <c r="C786" s="174"/>
      <c r="D786" s="174"/>
      <c r="E786" s="174"/>
    </row>
    <row r="787" spans="1:5" ht="12.75">
      <c r="A787" s="174"/>
      <c r="B787" s="174"/>
      <c r="C787" s="174"/>
      <c r="D787" s="174"/>
      <c r="E787" s="174"/>
    </row>
    <row r="788" spans="1:5" ht="12.75">
      <c r="A788" s="174"/>
      <c r="B788" s="174"/>
      <c r="C788" s="174"/>
      <c r="D788" s="174"/>
      <c r="E788" s="174"/>
    </row>
    <row r="789" spans="1:5" ht="12.75">
      <c r="A789" s="174"/>
      <c r="B789" s="174"/>
      <c r="C789" s="174"/>
      <c r="D789" s="174"/>
      <c r="E789" s="174"/>
    </row>
  </sheetData>
  <sheetProtection/>
  <mergeCells count="10">
    <mergeCell ref="A676:E676"/>
    <mergeCell ref="A751:E751"/>
    <mergeCell ref="A5:E5"/>
    <mergeCell ref="A26:E26"/>
    <mergeCell ref="A6:E6"/>
    <mergeCell ref="A1:E1"/>
    <mergeCell ref="A166:E166"/>
    <mergeCell ref="A316:E316"/>
    <mergeCell ref="A456:E456"/>
    <mergeCell ref="A560:E560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scale="59" r:id="rId1"/>
  <rowBreaks count="7" manualBreakCount="7">
    <brk id="226" max="4" man="1"/>
    <brk id="315" max="4" man="1"/>
    <brk id="475" max="4" man="1"/>
    <brk id="434" max="255" man="1"/>
    <brk id="478" max="255" man="1"/>
    <brk id="525" max="255" man="1"/>
    <brk id="720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354"/>
  <sheetViews>
    <sheetView showGridLines="0" showRowColHeaders="0" zoomScale="85" zoomScaleNormal="85" zoomScaleSheetLayoutView="80" zoomScalePageLayoutView="0" workbookViewId="0" topLeftCell="A1">
      <selection activeCell="A5" sqref="A5:E5"/>
    </sheetView>
  </sheetViews>
  <sheetFormatPr defaultColWidth="9.140625" defaultRowHeight="12.75" customHeight="1"/>
  <cols>
    <col min="1" max="2" width="25.7109375" style="178" customWidth="1"/>
    <col min="3" max="3" width="20.7109375" style="178" customWidth="1"/>
    <col min="4" max="4" width="70.7109375" style="178" customWidth="1"/>
    <col min="5" max="5" width="30.7109375" style="178" customWidth="1"/>
    <col min="6" max="7" width="9.140625" style="178" customWidth="1"/>
    <col min="8" max="8" width="13.8515625" style="178" bestFit="1" customWidth="1"/>
    <col min="9" max="16384" width="9.140625" style="178" customWidth="1"/>
  </cols>
  <sheetData>
    <row r="1" spans="1:6" s="166" customFormat="1" ht="19.5" customHeight="1">
      <c r="A1" s="222" t="s">
        <v>3212</v>
      </c>
      <c r="B1" s="223"/>
      <c r="C1" s="223"/>
      <c r="D1" s="223"/>
      <c r="E1" s="223"/>
      <c r="F1" s="190"/>
    </row>
    <row r="2" spans="1:6" s="166" customFormat="1" ht="30" customHeight="1">
      <c r="A2" s="139" t="s">
        <v>1</v>
      </c>
      <c r="B2" s="188"/>
      <c r="C2" s="189"/>
      <c r="D2" s="189"/>
      <c r="E2" s="189"/>
      <c r="F2" s="190"/>
    </row>
    <row r="3" spans="1:6" s="166" customFormat="1" ht="12.75" customHeight="1">
      <c r="A3" s="106"/>
      <c r="B3" s="188"/>
      <c r="C3" s="189"/>
      <c r="D3" s="189"/>
      <c r="E3" s="189"/>
      <c r="F3" s="190"/>
    </row>
    <row r="4" spans="1:6" s="166" customFormat="1" ht="12.75" customHeight="1">
      <c r="A4" s="106"/>
      <c r="B4" s="188"/>
      <c r="C4" s="189"/>
      <c r="D4" s="189"/>
      <c r="E4" s="189"/>
      <c r="F4" s="190"/>
    </row>
    <row r="5" spans="1:5" s="121" customFormat="1" ht="19.5" customHeight="1">
      <c r="A5" s="217" t="s">
        <v>1555</v>
      </c>
      <c r="B5" s="217"/>
      <c r="C5" s="217"/>
      <c r="D5" s="217"/>
      <c r="E5" s="217"/>
    </row>
    <row r="6" spans="1:5" s="75" customFormat="1" ht="19.5" customHeight="1">
      <c r="A6" s="220" t="s">
        <v>3216</v>
      </c>
      <c r="B6" s="221"/>
      <c r="C6" s="221"/>
      <c r="D6" s="221"/>
      <c r="E6" s="221"/>
    </row>
    <row r="7" spans="1:5" s="98" customFormat="1" ht="12.75" customHeight="1">
      <c r="A7" s="50" t="s">
        <v>3</v>
      </c>
      <c r="B7" s="50" t="s">
        <v>3211</v>
      </c>
      <c r="C7" s="44" t="s">
        <v>4</v>
      </c>
      <c r="D7" s="50" t="s">
        <v>5</v>
      </c>
      <c r="E7" s="45" t="s">
        <v>669</v>
      </c>
    </row>
    <row r="8" spans="1:5" s="7" customFormat="1" ht="12.75" customHeight="1">
      <c r="A8" s="57" t="s">
        <v>3300</v>
      </c>
      <c r="B8" s="62">
        <v>42475</v>
      </c>
      <c r="C8" s="57" t="s">
        <v>671</v>
      </c>
      <c r="D8" s="59" t="s">
        <v>3301</v>
      </c>
      <c r="E8" s="68">
        <v>179.612</v>
      </c>
    </row>
    <row r="9" spans="1:5" s="7" customFormat="1" ht="12.75" customHeight="1">
      <c r="A9" s="60" t="s">
        <v>3281</v>
      </c>
      <c r="B9" s="61">
        <v>42459</v>
      </c>
      <c r="C9" s="60" t="s">
        <v>671</v>
      </c>
      <c r="D9" s="65" t="s">
        <v>3282</v>
      </c>
      <c r="E9" s="67">
        <v>8</v>
      </c>
    </row>
    <row r="10" spans="1:5" s="7" customFormat="1" ht="12.75" customHeight="1">
      <c r="A10" s="57" t="s">
        <v>3280</v>
      </c>
      <c r="B10" s="62">
        <v>42459</v>
      </c>
      <c r="C10" s="57" t="s">
        <v>671</v>
      </c>
      <c r="D10" s="59" t="s">
        <v>3282</v>
      </c>
      <c r="E10" s="68">
        <v>25.5</v>
      </c>
    </row>
    <row r="11" spans="1:5" s="7" customFormat="1" ht="12.75" customHeight="1">
      <c r="A11" s="60" t="s">
        <v>3279</v>
      </c>
      <c r="B11" s="61">
        <v>42459</v>
      </c>
      <c r="C11" s="60" t="s">
        <v>671</v>
      </c>
      <c r="D11" s="65" t="s">
        <v>3283</v>
      </c>
      <c r="E11" s="67">
        <v>3</v>
      </c>
    </row>
    <row r="12" spans="1:5" s="7" customFormat="1" ht="12.75" customHeight="1">
      <c r="A12" s="57" t="s">
        <v>3239</v>
      </c>
      <c r="B12" s="62">
        <v>42416</v>
      </c>
      <c r="C12" s="57" t="s">
        <v>671</v>
      </c>
      <c r="D12" s="59" t="s">
        <v>3240</v>
      </c>
      <c r="E12" s="68">
        <v>25</v>
      </c>
    </row>
    <row r="13" spans="1:5" s="7" customFormat="1" ht="12.75" customHeight="1">
      <c r="A13" s="46"/>
      <c r="B13" s="46"/>
      <c r="C13" s="46"/>
      <c r="D13" s="46" t="s">
        <v>3215</v>
      </c>
      <c r="E13" s="47">
        <f>SUM(E8:E12)</f>
        <v>241.112</v>
      </c>
    </row>
    <row r="14" spans="1:5" s="108" customFormat="1" ht="12.75" customHeight="1">
      <c r="A14" s="129"/>
      <c r="B14" s="129"/>
      <c r="C14" s="129"/>
      <c r="D14" s="129"/>
      <c r="E14" s="129"/>
    </row>
    <row r="15" spans="1:5" s="108" customFormat="1" ht="12.75" customHeight="1">
      <c r="A15" s="129"/>
      <c r="B15" s="129"/>
      <c r="C15" s="129"/>
      <c r="D15" s="129"/>
      <c r="E15" s="129"/>
    </row>
    <row r="16" spans="1:5" s="75" customFormat="1" ht="19.5" customHeight="1">
      <c r="A16" s="220" t="s">
        <v>2360</v>
      </c>
      <c r="B16" s="221"/>
      <c r="C16" s="221"/>
      <c r="D16" s="221"/>
      <c r="E16" s="221"/>
    </row>
    <row r="17" spans="1:5" s="98" customFormat="1" ht="12.75" customHeight="1">
      <c r="A17" s="50" t="s">
        <v>3</v>
      </c>
      <c r="B17" s="50" t="s">
        <v>3211</v>
      </c>
      <c r="C17" s="44" t="s">
        <v>4</v>
      </c>
      <c r="D17" s="50" t="s">
        <v>5</v>
      </c>
      <c r="E17" s="45" t="s">
        <v>669</v>
      </c>
    </row>
    <row r="18" spans="1:5" s="7" customFormat="1" ht="12.75" customHeight="1">
      <c r="A18" s="63" t="s">
        <v>3201</v>
      </c>
      <c r="B18" s="86">
        <v>42340</v>
      </c>
      <c r="C18" s="63" t="s">
        <v>671</v>
      </c>
      <c r="D18" s="64" t="s">
        <v>3202</v>
      </c>
      <c r="E18" s="66">
        <v>150</v>
      </c>
    </row>
    <row r="19" spans="1:5" s="7" customFormat="1" ht="12.75" customHeight="1">
      <c r="A19" s="60" t="s">
        <v>3170</v>
      </c>
      <c r="B19" s="61">
        <v>42334</v>
      </c>
      <c r="C19" s="60" t="s">
        <v>671</v>
      </c>
      <c r="D19" s="65" t="s">
        <v>3173</v>
      </c>
      <c r="E19" s="67">
        <v>993.6</v>
      </c>
    </row>
    <row r="20" spans="1:5" s="7" customFormat="1" ht="12.75" customHeight="1">
      <c r="A20" s="57" t="s">
        <v>3171</v>
      </c>
      <c r="B20" s="62">
        <v>42334</v>
      </c>
      <c r="C20" s="57" t="s">
        <v>671</v>
      </c>
      <c r="D20" s="59" t="s">
        <v>3173</v>
      </c>
      <c r="E20" s="68">
        <v>15.3</v>
      </c>
    </row>
    <row r="21" spans="1:5" s="7" customFormat="1" ht="12.75" customHeight="1">
      <c r="A21" s="60" t="s">
        <v>3172</v>
      </c>
      <c r="B21" s="61">
        <v>42206</v>
      </c>
      <c r="C21" s="60" t="s">
        <v>671</v>
      </c>
      <c r="D21" s="65" t="s">
        <v>3092</v>
      </c>
      <c r="E21" s="67">
        <v>76</v>
      </c>
    </row>
    <row r="22" spans="1:5" s="7" customFormat="1" ht="12.75" customHeight="1">
      <c r="A22" s="57" t="s">
        <v>3073</v>
      </c>
      <c r="B22" s="62">
        <v>42128</v>
      </c>
      <c r="C22" s="57" t="s">
        <v>671</v>
      </c>
      <c r="D22" s="59" t="s">
        <v>3074</v>
      </c>
      <c r="E22" s="68">
        <v>465.743</v>
      </c>
    </row>
    <row r="23" spans="1:5" s="7" customFormat="1" ht="12.75" customHeight="1">
      <c r="A23" s="60" t="s">
        <v>3064</v>
      </c>
      <c r="B23" s="61">
        <v>42124</v>
      </c>
      <c r="C23" s="60" t="s">
        <v>671</v>
      </c>
      <c r="D23" s="65" t="s">
        <v>3062</v>
      </c>
      <c r="E23" s="67">
        <v>1000</v>
      </c>
    </row>
    <row r="24" spans="1:5" s="7" customFormat="1" ht="12.75" customHeight="1">
      <c r="A24" s="57" t="s">
        <v>3063</v>
      </c>
      <c r="B24" s="62">
        <v>42080</v>
      </c>
      <c r="C24" s="57" t="s">
        <v>671</v>
      </c>
      <c r="D24" s="59" t="s">
        <v>770</v>
      </c>
      <c r="E24" s="68">
        <v>150.00378050999998</v>
      </c>
    </row>
    <row r="25" spans="1:5" s="7" customFormat="1" ht="12.75" customHeight="1">
      <c r="A25" s="60" t="s">
        <v>2382</v>
      </c>
      <c r="B25" s="61">
        <v>42016</v>
      </c>
      <c r="C25" s="60" t="s">
        <v>671</v>
      </c>
      <c r="D25" s="65" t="s">
        <v>2383</v>
      </c>
      <c r="E25" s="67">
        <v>87</v>
      </c>
    </row>
    <row r="26" spans="1:5" s="7" customFormat="1" ht="12.75" customHeight="1">
      <c r="A26" s="46"/>
      <c r="B26" s="46"/>
      <c r="C26" s="46"/>
      <c r="D26" s="46" t="s">
        <v>2361</v>
      </c>
      <c r="E26" s="47">
        <f>SUM(E18:E25)</f>
        <v>2937.64678051</v>
      </c>
    </row>
    <row r="27" spans="1:5" s="108" customFormat="1" ht="12.75" customHeight="1">
      <c r="A27" s="129"/>
      <c r="B27" s="129"/>
      <c r="C27" s="129"/>
      <c r="D27" s="129"/>
      <c r="E27" s="129"/>
    </row>
    <row r="28" spans="1:5" s="108" customFormat="1" ht="12.75" customHeight="1">
      <c r="A28" s="129"/>
      <c r="B28" s="129"/>
      <c r="C28" s="129"/>
      <c r="D28" s="129"/>
      <c r="E28" s="129"/>
    </row>
    <row r="29" spans="1:5" s="75" customFormat="1" ht="19.5" customHeight="1">
      <c r="A29" s="220" t="s">
        <v>2128</v>
      </c>
      <c r="B29" s="221"/>
      <c r="C29" s="221"/>
      <c r="D29" s="221"/>
      <c r="E29" s="221"/>
    </row>
    <row r="30" spans="1:5" s="98" customFormat="1" ht="12.75" customHeight="1">
      <c r="A30" s="50" t="s">
        <v>3</v>
      </c>
      <c r="B30" s="50" t="s">
        <v>3211</v>
      </c>
      <c r="C30" s="44" t="s">
        <v>4</v>
      </c>
      <c r="D30" s="50" t="s">
        <v>5</v>
      </c>
      <c r="E30" s="45" t="s">
        <v>669</v>
      </c>
    </row>
    <row r="31" spans="1:5" s="7" customFormat="1" ht="12.75" customHeight="1">
      <c r="A31" s="63" t="s">
        <v>2288</v>
      </c>
      <c r="B31" s="86">
        <v>41911</v>
      </c>
      <c r="C31" s="63" t="s">
        <v>671</v>
      </c>
      <c r="D31" s="64" t="s">
        <v>2286</v>
      </c>
      <c r="E31" s="66">
        <v>22</v>
      </c>
    </row>
    <row r="32" spans="1:5" s="7" customFormat="1" ht="12.75" customHeight="1">
      <c r="A32" s="60" t="s">
        <v>2287</v>
      </c>
      <c r="B32" s="61">
        <v>41911</v>
      </c>
      <c r="C32" s="60" t="s">
        <v>671</v>
      </c>
      <c r="D32" s="65" t="s">
        <v>2286</v>
      </c>
      <c r="E32" s="67">
        <v>126.72</v>
      </c>
    </row>
    <row r="33" spans="1:5" s="7" customFormat="1" ht="12.75" customHeight="1">
      <c r="A33" s="57" t="s">
        <v>2267</v>
      </c>
      <c r="B33" s="62">
        <v>41851</v>
      </c>
      <c r="C33" s="57" t="s">
        <v>671</v>
      </c>
      <c r="D33" s="59" t="s">
        <v>2265</v>
      </c>
      <c r="E33" s="68">
        <v>10</v>
      </c>
    </row>
    <row r="34" spans="1:5" s="7" customFormat="1" ht="12.75" customHeight="1">
      <c r="A34" s="60" t="s">
        <v>2266</v>
      </c>
      <c r="B34" s="61">
        <v>41835</v>
      </c>
      <c r="C34" s="60" t="s">
        <v>671</v>
      </c>
      <c r="D34" s="65" t="s">
        <v>2264</v>
      </c>
      <c r="E34" s="67">
        <v>8</v>
      </c>
    </row>
    <row r="35" spans="1:5" s="7" customFormat="1" ht="12.75" customHeight="1">
      <c r="A35" s="57" t="s">
        <v>2235</v>
      </c>
      <c r="B35" s="62">
        <v>41803</v>
      </c>
      <c r="C35" s="57" t="s">
        <v>671</v>
      </c>
      <c r="D35" s="59" t="s">
        <v>2244</v>
      </c>
      <c r="E35" s="68">
        <v>100</v>
      </c>
    </row>
    <row r="36" spans="1:5" s="7" customFormat="1" ht="12.75" customHeight="1">
      <c r="A36" s="60" t="s">
        <v>2236</v>
      </c>
      <c r="B36" s="61">
        <v>41803</v>
      </c>
      <c r="C36" s="60" t="s">
        <v>671</v>
      </c>
      <c r="D36" s="65" t="s">
        <v>2244</v>
      </c>
      <c r="E36" s="67">
        <v>100</v>
      </c>
    </row>
    <row r="37" spans="1:5" s="7" customFormat="1" ht="12.75" customHeight="1">
      <c r="A37" s="57" t="s">
        <v>2237</v>
      </c>
      <c r="B37" s="62">
        <v>41803</v>
      </c>
      <c r="C37" s="57" t="s">
        <v>671</v>
      </c>
      <c r="D37" s="59" t="s">
        <v>2244</v>
      </c>
      <c r="E37" s="68">
        <v>100</v>
      </c>
    </row>
    <row r="38" spans="1:5" s="7" customFormat="1" ht="12.75" customHeight="1">
      <c r="A38" s="60" t="s">
        <v>2238</v>
      </c>
      <c r="B38" s="61">
        <v>41803</v>
      </c>
      <c r="C38" s="60" t="s">
        <v>671</v>
      </c>
      <c r="D38" s="65" t="s">
        <v>2244</v>
      </c>
      <c r="E38" s="67">
        <v>100</v>
      </c>
    </row>
    <row r="39" spans="1:5" s="7" customFormat="1" ht="12.75" customHeight="1">
      <c r="A39" s="57" t="s">
        <v>2239</v>
      </c>
      <c r="B39" s="62">
        <v>41803</v>
      </c>
      <c r="C39" s="57" t="s">
        <v>671</v>
      </c>
      <c r="D39" s="59" t="s">
        <v>2244</v>
      </c>
      <c r="E39" s="68">
        <v>100</v>
      </c>
    </row>
    <row r="40" spans="1:5" s="7" customFormat="1" ht="12.75" customHeight="1">
      <c r="A40" s="60" t="s">
        <v>2240</v>
      </c>
      <c r="B40" s="61">
        <v>41803</v>
      </c>
      <c r="C40" s="60" t="s">
        <v>671</v>
      </c>
      <c r="D40" s="65" t="s">
        <v>2244</v>
      </c>
      <c r="E40" s="67">
        <v>100</v>
      </c>
    </row>
    <row r="41" spans="1:5" s="7" customFormat="1" ht="12.75" customHeight="1">
      <c r="A41" s="57" t="s">
        <v>2241</v>
      </c>
      <c r="B41" s="62">
        <v>41803</v>
      </c>
      <c r="C41" s="57" t="s">
        <v>671</v>
      </c>
      <c r="D41" s="59" t="s">
        <v>2245</v>
      </c>
      <c r="E41" s="68">
        <v>80</v>
      </c>
    </row>
    <row r="42" spans="1:5" s="7" customFormat="1" ht="12.75" customHeight="1">
      <c r="A42" s="60" t="s">
        <v>2242</v>
      </c>
      <c r="B42" s="61">
        <v>41803</v>
      </c>
      <c r="C42" s="60" t="s">
        <v>671</v>
      </c>
      <c r="D42" s="65" t="s">
        <v>2245</v>
      </c>
      <c r="E42" s="67">
        <v>60</v>
      </c>
    </row>
    <row r="43" spans="1:5" s="7" customFormat="1" ht="12.75" customHeight="1">
      <c r="A43" s="57" t="s">
        <v>2243</v>
      </c>
      <c r="B43" s="62">
        <v>41765</v>
      </c>
      <c r="C43" s="57" t="s">
        <v>671</v>
      </c>
      <c r="D43" s="59" t="s">
        <v>2246</v>
      </c>
      <c r="E43" s="68">
        <v>420</v>
      </c>
    </row>
    <row r="44" spans="1:5" s="7" customFormat="1" ht="12.75" customHeight="1">
      <c r="A44" s="60" t="s">
        <v>2181</v>
      </c>
      <c r="B44" s="61">
        <v>41723</v>
      </c>
      <c r="C44" s="60" t="s">
        <v>671</v>
      </c>
      <c r="D44" s="65" t="s">
        <v>1019</v>
      </c>
      <c r="E44" s="67">
        <v>298.9755</v>
      </c>
    </row>
    <row r="45" spans="1:5" s="7" customFormat="1" ht="12.75" customHeight="1">
      <c r="A45" s="57" t="s">
        <v>2182</v>
      </c>
      <c r="B45" s="62">
        <v>41722</v>
      </c>
      <c r="C45" s="57" t="s">
        <v>671</v>
      </c>
      <c r="D45" s="59" t="s">
        <v>2179</v>
      </c>
      <c r="E45" s="68">
        <v>13.5</v>
      </c>
    </row>
    <row r="46" spans="1:5" s="7" customFormat="1" ht="12.75" customHeight="1">
      <c r="A46" s="60" t="s">
        <v>2183</v>
      </c>
      <c r="B46" s="61">
        <v>41722</v>
      </c>
      <c r="C46" s="60" t="s">
        <v>671</v>
      </c>
      <c r="D46" s="65" t="s">
        <v>2179</v>
      </c>
      <c r="E46" s="67">
        <v>72</v>
      </c>
    </row>
    <row r="47" spans="1:5" s="7" customFormat="1" ht="12.75" customHeight="1">
      <c r="A47" s="57" t="s">
        <v>2184</v>
      </c>
      <c r="B47" s="62">
        <v>41719</v>
      </c>
      <c r="C47" s="57" t="s">
        <v>671</v>
      </c>
      <c r="D47" s="59" t="s">
        <v>2180</v>
      </c>
      <c r="E47" s="68">
        <v>15</v>
      </c>
    </row>
    <row r="48" spans="1:5" s="7" customFormat="1" ht="12.75" customHeight="1">
      <c r="A48" s="60" t="s">
        <v>2137</v>
      </c>
      <c r="B48" s="61">
        <v>41655</v>
      </c>
      <c r="C48" s="60" t="s">
        <v>671</v>
      </c>
      <c r="D48" s="65" t="s">
        <v>2138</v>
      </c>
      <c r="E48" s="67">
        <v>70</v>
      </c>
    </row>
    <row r="49" spans="1:5" s="7" customFormat="1" ht="12.75" customHeight="1">
      <c r="A49" s="46"/>
      <c r="B49" s="46"/>
      <c r="C49" s="46"/>
      <c r="D49" s="46" t="s">
        <v>2127</v>
      </c>
      <c r="E49" s="47">
        <f>SUM(E31:E48)</f>
        <v>1796.1955</v>
      </c>
    </row>
    <row r="50" spans="1:5" s="108" customFormat="1" ht="12.75" customHeight="1">
      <c r="A50" s="129"/>
      <c r="B50" s="129"/>
      <c r="C50" s="129"/>
      <c r="D50" s="129"/>
      <c r="E50" s="129"/>
    </row>
    <row r="51" spans="1:5" s="92" customFormat="1" ht="12.75" customHeight="1">
      <c r="A51" s="125"/>
      <c r="B51" s="126"/>
      <c r="C51" s="127"/>
      <c r="D51" s="127"/>
      <c r="E51" s="128"/>
    </row>
    <row r="52" spans="1:5" s="75" customFormat="1" ht="19.5" customHeight="1">
      <c r="A52" s="220" t="s">
        <v>1794</v>
      </c>
      <c r="B52" s="221"/>
      <c r="C52" s="221"/>
      <c r="D52" s="221"/>
      <c r="E52" s="221"/>
    </row>
    <row r="53" spans="1:5" s="98" customFormat="1" ht="12.75" customHeight="1">
      <c r="A53" s="50" t="s">
        <v>3</v>
      </c>
      <c r="B53" s="50" t="s">
        <v>3211</v>
      </c>
      <c r="C53" s="44" t="s">
        <v>4</v>
      </c>
      <c r="D53" s="50" t="s">
        <v>5</v>
      </c>
      <c r="E53" s="45" t="s">
        <v>669</v>
      </c>
    </row>
    <row r="54" spans="1:5" s="7" customFormat="1" ht="12.75" customHeight="1">
      <c r="A54" s="63" t="s">
        <v>2115</v>
      </c>
      <c r="B54" s="86">
        <v>41628</v>
      </c>
      <c r="C54" s="63" t="s">
        <v>671</v>
      </c>
      <c r="D54" s="64" t="s">
        <v>732</v>
      </c>
      <c r="E54" s="66">
        <v>120</v>
      </c>
    </row>
    <row r="55" spans="1:5" s="7" customFormat="1" ht="12.75" customHeight="1">
      <c r="A55" s="60" t="s">
        <v>2116</v>
      </c>
      <c r="B55" s="61">
        <v>41628</v>
      </c>
      <c r="C55" s="60" t="s">
        <v>671</v>
      </c>
      <c r="D55" s="65" t="s">
        <v>2121</v>
      </c>
      <c r="E55" s="67">
        <v>31.58</v>
      </c>
    </row>
    <row r="56" spans="1:5" s="7" customFormat="1" ht="12.75" customHeight="1">
      <c r="A56" s="57" t="s">
        <v>2117</v>
      </c>
      <c r="B56" s="62">
        <v>41628</v>
      </c>
      <c r="C56" s="57" t="s">
        <v>671</v>
      </c>
      <c r="D56" s="59" t="s">
        <v>2121</v>
      </c>
      <c r="E56" s="68">
        <v>268.43</v>
      </c>
    </row>
    <row r="57" spans="1:5" s="7" customFormat="1" ht="12.75" customHeight="1">
      <c r="A57" s="60" t="s">
        <v>2118</v>
      </c>
      <c r="B57" s="61">
        <v>41617</v>
      </c>
      <c r="C57" s="60" t="s">
        <v>671</v>
      </c>
      <c r="D57" s="65" t="s">
        <v>2120</v>
      </c>
      <c r="E57" s="67">
        <v>43</v>
      </c>
    </row>
    <row r="58" spans="1:5" s="7" customFormat="1" ht="12.75" customHeight="1">
      <c r="A58" s="57" t="s">
        <v>2119</v>
      </c>
      <c r="B58" s="62">
        <v>41617</v>
      </c>
      <c r="C58" s="57" t="s">
        <v>671</v>
      </c>
      <c r="D58" s="59" t="s">
        <v>2120</v>
      </c>
      <c r="E58" s="68">
        <v>957</v>
      </c>
    </row>
    <row r="59" spans="1:5" s="7" customFormat="1" ht="12.75" customHeight="1">
      <c r="A59" s="60" t="s">
        <v>2076</v>
      </c>
      <c r="B59" s="61">
        <v>41605</v>
      </c>
      <c r="C59" s="60" t="s">
        <v>671</v>
      </c>
      <c r="D59" s="65" t="s">
        <v>744</v>
      </c>
      <c r="E59" s="67">
        <v>37.5</v>
      </c>
    </row>
    <row r="60" spans="1:5" s="7" customFormat="1" ht="12.75" customHeight="1">
      <c r="A60" s="57" t="s">
        <v>2077</v>
      </c>
      <c r="B60" s="62">
        <v>41605</v>
      </c>
      <c r="C60" s="57" t="s">
        <v>671</v>
      </c>
      <c r="D60" s="59" t="s">
        <v>744</v>
      </c>
      <c r="E60" s="68">
        <v>130</v>
      </c>
    </row>
    <row r="61" spans="1:5" s="7" customFormat="1" ht="12.75" customHeight="1">
      <c r="A61" s="60" t="s">
        <v>2037</v>
      </c>
      <c r="B61" s="61">
        <v>41563</v>
      </c>
      <c r="C61" s="60" t="s">
        <v>671</v>
      </c>
      <c r="D61" s="65" t="s">
        <v>2036</v>
      </c>
      <c r="E61" s="67">
        <v>500</v>
      </c>
    </row>
    <row r="62" spans="1:5" s="7" customFormat="1" ht="12.75" customHeight="1">
      <c r="A62" s="57" t="s">
        <v>1993</v>
      </c>
      <c r="B62" s="62">
        <v>41542</v>
      </c>
      <c r="C62" s="57" t="s">
        <v>671</v>
      </c>
      <c r="D62" s="59" t="s">
        <v>1994</v>
      </c>
      <c r="E62" s="68">
        <v>162</v>
      </c>
    </row>
    <row r="63" spans="1:5" s="7" customFormat="1" ht="12.75" customHeight="1">
      <c r="A63" s="60" t="s">
        <v>1968</v>
      </c>
      <c r="B63" s="61">
        <v>41514</v>
      </c>
      <c r="C63" s="60" t="s">
        <v>671</v>
      </c>
      <c r="D63" s="65" t="s">
        <v>1969</v>
      </c>
      <c r="E63" s="67">
        <v>300</v>
      </c>
    </row>
    <row r="64" spans="1:5" s="7" customFormat="1" ht="12.75" customHeight="1">
      <c r="A64" s="57" t="s">
        <v>1958</v>
      </c>
      <c r="B64" s="62">
        <v>41466</v>
      </c>
      <c r="C64" s="57" t="s">
        <v>671</v>
      </c>
      <c r="D64" s="59" t="s">
        <v>1959</v>
      </c>
      <c r="E64" s="68">
        <v>72.2</v>
      </c>
    </row>
    <row r="65" spans="1:5" s="7" customFormat="1" ht="12.75" customHeight="1">
      <c r="A65" s="60" t="s">
        <v>1957</v>
      </c>
      <c r="B65" s="61">
        <v>41466</v>
      </c>
      <c r="C65" s="60" t="s">
        <v>671</v>
      </c>
      <c r="D65" s="65" t="s">
        <v>1959</v>
      </c>
      <c r="E65" s="67">
        <v>42.116</v>
      </c>
    </row>
    <row r="66" spans="1:5" s="7" customFormat="1" ht="12.75" customHeight="1">
      <c r="A66" s="57" t="s">
        <v>1928</v>
      </c>
      <c r="B66" s="62">
        <v>41450</v>
      </c>
      <c r="C66" s="57" t="s">
        <v>671</v>
      </c>
      <c r="D66" s="59" t="s">
        <v>1927</v>
      </c>
      <c r="E66" s="68">
        <v>300</v>
      </c>
    </row>
    <row r="67" spans="1:5" s="7" customFormat="1" ht="12.75" customHeight="1">
      <c r="A67" s="60" t="s">
        <v>1888</v>
      </c>
      <c r="B67" s="61">
        <v>41386</v>
      </c>
      <c r="C67" s="60" t="s">
        <v>671</v>
      </c>
      <c r="D67" s="65" t="s">
        <v>1889</v>
      </c>
      <c r="E67" s="67">
        <v>15.5</v>
      </c>
    </row>
    <row r="68" spans="1:5" s="7" customFormat="1" ht="12.75" customHeight="1">
      <c r="A68" s="57" t="s">
        <v>1887</v>
      </c>
      <c r="B68" s="62">
        <v>41386</v>
      </c>
      <c r="C68" s="57" t="s">
        <v>671</v>
      </c>
      <c r="D68" s="59" t="s">
        <v>1889</v>
      </c>
      <c r="E68" s="68">
        <v>72</v>
      </c>
    </row>
    <row r="69" spans="1:5" s="7" customFormat="1" ht="12.75" customHeight="1">
      <c r="A69" s="60" t="s">
        <v>1849</v>
      </c>
      <c r="B69" s="61">
        <v>41339</v>
      </c>
      <c r="C69" s="60" t="s">
        <v>671</v>
      </c>
      <c r="D69" s="65" t="s">
        <v>1851</v>
      </c>
      <c r="E69" s="67">
        <v>36</v>
      </c>
    </row>
    <row r="70" spans="1:5" s="7" customFormat="1" ht="12.75" customHeight="1">
      <c r="A70" s="57" t="s">
        <v>1850</v>
      </c>
      <c r="B70" s="62">
        <v>41339</v>
      </c>
      <c r="C70" s="57" t="s">
        <v>671</v>
      </c>
      <c r="D70" s="59" t="s">
        <v>1851</v>
      </c>
      <c r="E70" s="68">
        <v>454</v>
      </c>
    </row>
    <row r="71" spans="1:5" s="7" customFormat="1" ht="12.75" customHeight="1">
      <c r="A71" s="46"/>
      <c r="B71" s="46"/>
      <c r="C71" s="46"/>
      <c r="D71" s="46" t="s">
        <v>1798</v>
      </c>
      <c r="E71" s="47">
        <f>SUM(E54:E70)</f>
        <v>3541.326</v>
      </c>
    </row>
    <row r="72" spans="1:5" s="92" customFormat="1" ht="12.75" customHeight="1">
      <c r="A72" s="125"/>
      <c r="B72" s="126"/>
      <c r="C72" s="127"/>
      <c r="D72" s="127"/>
      <c r="E72" s="128"/>
    </row>
    <row r="73" spans="1:5" s="92" customFormat="1" ht="12.75" customHeight="1">
      <c r="A73" s="125"/>
      <c r="B73" s="126"/>
      <c r="C73" s="127"/>
      <c r="D73" s="127"/>
      <c r="E73" s="128"/>
    </row>
    <row r="74" spans="1:5" s="75" customFormat="1" ht="19.5" customHeight="1">
      <c r="A74" s="220" t="s">
        <v>1484</v>
      </c>
      <c r="B74" s="221"/>
      <c r="C74" s="221"/>
      <c r="D74" s="221"/>
      <c r="E74" s="221"/>
    </row>
    <row r="75" spans="1:5" s="98" customFormat="1" ht="12.75" customHeight="1">
      <c r="A75" s="50" t="s">
        <v>3</v>
      </c>
      <c r="B75" s="50" t="s">
        <v>3211</v>
      </c>
      <c r="C75" s="44" t="s">
        <v>4</v>
      </c>
      <c r="D75" s="50" t="s">
        <v>5</v>
      </c>
      <c r="E75" s="45" t="s">
        <v>669</v>
      </c>
    </row>
    <row r="76" spans="1:5" s="7" customFormat="1" ht="12.75" customHeight="1">
      <c r="A76" s="63" t="s">
        <v>1787</v>
      </c>
      <c r="B76" s="86">
        <v>41262</v>
      </c>
      <c r="C76" s="63" t="s">
        <v>671</v>
      </c>
      <c r="D76" s="64" t="s">
        <v>1786</v>
      </c>
      <c r="E76" s="66">
        <v>200</v>
      </c>
    </row>
    <row r="77" spans="1:5" s="7" customFormat="1" ht="12.75" customHeight="1">
      <c r="A77" s="60" t="s">
        <v>1788</v>
      </c>
      <c r="B77" s="61">
        <v>41262</v>
      </c>
      <c r="C77" s="60" t="s">
        <v>671</v>
      </c>
      <c r="D77" s="65" t="s">
        <v>1786</v>
      </c>
      <c r="E77" s="67">
        <v>372.5</v>
      </c>
    </row>
    <row r="78" spans="1:5" s="7" customFormat="1" ht="12.75" customHeight="1">
      <c r="A78" s="57" t="s">
        <v>1789</v>
      </c>
      <c r="B78" s="62">
        <v>41262</v>
      </c>
      <c r="C78" s="57" t="s">
        <v>671</v>
      </c>
      <c r="D78" s="59" t="s">
        <v>1786</v>
      </c>
      <c r="E78" s="68">
        <f>277.5</f>
        <v>277.5</v>
      </c>
    </row>
    <row r="79" spans="1:5" s="7" customFormat="1" ht="12.75" customHeight="1">
      <c r="A79" s="60" t="s">
        <v>1784</v>
      </c>
      <c r="B79" s="61">
        <v>41249</v>
      </c>
      <c r="C79" s="60" t="s">
        <v>671</v>
      </c>
      <c r="D79" s="65" t="s">
        <v>1785</v>
      </c>
      <c r="E79" s="67">
        <v>100</v>
      </c>
    </row>
    <row r="80" spans="1:5" s="7" customFormat="1" ht="12.75" customHeight="1">
      <c r="A80" s="57" t="s">
        <v>1730</v>
      </c>
      <c r="B80" s="62">
        <v>41186</v>
      </c>
      <c r="C80" s="57" t="s">
        <v>671</v>
      </c>
      <c r="D80" s="59" t="s">
        <v>1432</v>
      </c>
      <c r="E80" s="68">
        <v>48.75</v>
      </c>
    </row>
    <row r="81" spans="1:5" s="7" customFormat="1" ht="12.75" customHeight="1">
      <c r="A81" s="60" t="s">
        <v>1694</v>
      </c>
      <c r="B81" s="61">
        <v>41163</v>
      </c>
      <c r="C81" s="60" t="s">
        <v>671</v>
      </c>
      <c r="D81" s="65" t="s">
        <v>1695</v>
      </c>
      <c r="E81" s="67">
        <v>20</v>
      </c>
    </row>
    <row r="82" spans="1:5" s="7" customFormat="1" ht="12.75" customHeight="1">
      <c r="A82" s="57" t="s">
        <v>1678</v>
      </c>
      <c r="B82" s="62">
        <v>41149</v>
      </c>
      <c r="C82" s="57" t="s">
        <v>671</v>
      </c>
      <c r="D82" s="59" t="s">
        <v>711</v>
      </c>
      <c r="E82" s="68">
        <v>50</v>
      </c>
    </row>
    <row r="83" spans="1:5" s="7" customFormat="1" ht="12.75" customHeight="1">
      <c r="A83" s="60" t="s">
        <v>1679</v>
      </c>
      <c r="B83" s="61">
        <v>41128</v>
      </c>
      <c r="C83" s="60" t="s">
        <v>671</v>
      </c>
      <c r="D83" s="65" t="s">
        <v>1680</v>
      </c>
      <c r="E83" s="67">
        <v>3</v>
      </c>
    </row>
    <row r="84" spans="1:5" s="7" customFormat="1" ht="12.75" customHeight="1">
      <c r="A84" s="57" t="s">
        <v>1630</v>
      </c>
      <c r="B84" s="62">
        <v>41115</v>
      </c>
      <c r="C84" s="57" t="s">
        <v>671</v>
      </c>
      <c r="D84" s="59" t="s">
        <v>1624</v>
      </c>
      <c r="E84" s="68">
        <v>73</v>
      </c>
    </row>
    <row r="85" spans="1:5" s="7" customFormat="1" ht="12.75" customHeight="1">
      <c r="A85" s="60" t="s">
        <v>1629</v>
      </c>
      <c r="B85" s="61">
        <v>41114</v>
      </c>
      <c r="C85" s="60" t="s">
        <v>671</v>
      </c>
      <c r="D85" s="65" t="s">
        <v>1625</v>
      </c>
      <c r="E85" s="67">
        <v>3</v>
      </c>
    </row>
    <row r="86" spans="1:5" s="7" customFormat="1" ht="12.75" customHeight="1">
      <c r="A86" s="57" t="s">
        <v>1628</v>
      </c>
      <c r="B86" s="62">
        <v>41093</v>
      </c>
      <c r="C86" s="57" t="s">
        <v>671</v>
      </c>
      <c r="D86" s="59" t="s">
        <v>1626</v>
      </c>
      <c r="E86" s="68">
        <v>55</v>
      </c>
    </row>
    <row r="87" spans="1:5" s="7" customFormat="1" ht="12.75" customHeight="1">
      <c r="A87" s="60" t="s">
        <v>1627</v>
      </c>
      <c r="B87" s="61">
        <v>41093</v>
      </c>
      <c r="C87" s="60" t="s">
        <v>671</v>
      </c>
      <c r="D87" s="65" t="s">
        <v>1626</v>
      </c>
      <c r="E87" s="67">
        <v>875</v>
      </c>
    </row>
    <row r="88" spans="1:5" s="7" customFormat="1" ht="12.75" customHeight="1">
      <c r="A88" s="57" t="s">
        <v>1621</v>
      </c>
      <c r="B88" s="62">
        <v>41082</v>
      </c>
      <c r="C88" s="57" t="s">
        <v>671</v>
      </c>
      <c r="D88" s="59" t="s">
        <v>772</v>
      </c>
      <c r="E88" s="68">
        <v>60</v>
      </c>
    </row>
    <row r="89" spans="1:5" s="7" customFormat="1" ht="12.75" customHeight="1">
      <c r="A89" s="60" t="s">
        <v>1580</v>
      </c>
      <c r="B89" s="61">
        <v>41003</v>
      </c>
      <c r="C89" s="60" t="s">
        <v>671</v>
      </c>
      <c r="D89" s="65" t="s">
        <v>1579</v>
      </c>
      <c r="E89" s="67">
        <v>80</v>
      </c>
    </row>
    <row r="90" spans="1:5" s="7" customFormat="1" ht="12.75" customHeight="1">
      <c r="A90" s="57" t="s">
        <v>1550</v>
      </c>
      <c r="B90" s="62">
        <v>40973</v>
      </c>
      <c r="C90" s="57" t="s">
        <v>671</v>
      </c>
      <c r="D90" s="59" t="s">
        <v>1551</v>
      </c>
      <c r="E90" s="68">
        <v>75</v>
      </c>
    </row>
    <row r="91" spans="1:5" s="7" customFormat="1" ht="12.75" customHeight="1">
      <c r="A91" s="60" t="s">
        <v>1549</v>
      </c>
      <c r="B91" s="61">
        <v>40973</v>
      </c>
      <c r="C91" s="60" t="s">
        <v>671</v>
      </c>
      <c r="D91" s="65" t="s">
        <v>1551</v>
      </c>
      <c r="E91" s="67">
        <v>225</v>
      </c>
    </row>
    <row r="92" spans="1:5" s="7" customFormat="1" ht="12.75" customHeight="1">
      <c r="A92" s="57" t="s">
        <v>1538</v>
      </c>
      <c r="B92" s="62">
        <v>40955</v>
      </c>
      <c r="C92" s="57" t="s">
        <v>671</v>
      </c>
      <c r="D92" s="59" t="s">
        <v>1536</v>
      </c>
      <c r="E92" s="68">
        <v>60</v>
      </c>
    </row>
    <row r="93" spans="1:5" s="7" customFormat="1" ht="12.75" customHeight="1">
      <c r="A93" s="60" t="s">
        <v>1539</v>
      </c>
      <c r="B93" s="61">
        <v>40955</v>
      </c>
      <c r="C93" s="60" t="s">
        <v>671</v>
      </c>
      <c r="D93" s="65" t="s">
        <v>1536</v>
      </c>
      <c r="E93" s="67">
        <v>100</v>
      </c>
    </row>
    <row r="94" spans="1:5" s="7" customFormat="1" ht="12.75" customHeight="1">
      <c r="A94" s="57" t="s">
        <v>1537</v>
      </c>
      <c r="B94" s="62">
        <v>40949</v>
      </c>
      <c r="C94" s="57" t="s">
        <v>671</v>
      </c>
      <c r="D94" s="59" t="s">
        <v>1535</v>
      </c>
      <c r="E94" s="68">
        <v>195</v>
      </c>
    </row>
    <row r="95" spans="1:5" s="7" customFormat="1" ht="12.75" customHeight="1">
      <c r="A95" s="60" t="s">
        <v>1498</v>
      </c>
      <c r="B95" s="61">
        <v>40935</v>
      </c>
      <c r="C95" s="60" t="s">
        <v>671</v>
      </c>
      <c r="D95" s="65" t="s">
        <v>1494</v>
      </c>
      <c r="E95" s="67">
        <v>1000</v>
      </c>
    </row>
    <row r="96" spans="1:5" s="7" customFormat="1" ht="12.75" customHeight="1">
      <c r="A96" s="57" t="s">
        <v>1495</v>
      </c>
      <c r="B96" s="62">
        <v>40927</v>
      </c>
      <c r="C96" s="57" t="s">
        <v>671</v>
      </c>
      <c r="D96" s="59" t="s">
        <v>697</v>
      </c>
      <c r="E96" s="68">
        <v>10</v>
      </c>
    </row>
    <row r="97" spans="1:5" s="7" customFormat="1" ht="12.75" customHeight="1">
      <c r="A97" s="60" t="s">
        <v>1497</v>
      </c>
      <c r="B97" s="61">
        <v>40927</v>
      </c>
      <c r="C97" s="60" t="s">
        <v>671</v>
      </c>
      <c r="D97" s="65" t="s">
        <v>1493</v>
      </c>
      <c r="E97" s="67">
        <v>17.5</v>
      </c>
    </row>
    <row r="98" spans="1:5" s="7" customFormat="1" ht="12.75" customHeight="1">
      <c r="A98" s="57" t="s">
        <v>1496</v>
      </c>
      <c r="B98" s="62">
        <v>40927</v>
      </c>
      <c r="C98" s="57" t="s">
        <v>671</v>
      </c>
      <c r="D98" s="59" t="s">
        <v>1493</v>
      </c>
      <c r="E98" s="68">
        <v>17.5</v>
      </c>
    </row>
    <row r="99" spans="1:5" s="7" customFormat="1" ht="12.75" customHeight="1">
      <c r="A99" s="46"/>
      <c r="B99" s="46"/>
      <c r="C99" s="46"/>
      <c r="D99" s="46" t="s">
        <v>1485</v>
      </c>
      <c r="E99" s="47">
        <f>SUM(E76:E98)</f>
        <v>3917.75</v>
      </c>
    </row>
    <row r="100" spans="1:5" s="92" customFormat="1" ht="12.75" customHeight="1">
      <c r="A100" s="125"/>
      <c r="B100" s="126"/>
      <c r="C100" s="127"/>
      <c r="D100" s="127"/>
      <c r="E100" s="128"/>
    </row>
    <row r="101" spans="1:5" s="92" customFormat="1" ht="12.75" customHeight="1">
      <c r="A101" s="125"/>
      <c r="B101" s="126"/>
      <c r="C101" s="127"/>
      <c r="D101" s="127"/>
      <c r="E101" s="128"/>
    </row>
    <row r="102" spans="1:5" s="75" customFormat="1" ht="19.5" customHeight="1">
      <c r="A102" s="220" t="s">
        <v>2</v>
      </c>
      <c r="B102" s="221"/>
      <c r="C102" s="221"/>
      <c r="D102" s="221"/>
      <c r="E102" s="221"/>
    </row>
    <row r="103" spans="1:5" s="98" customFormat="1" ht="12.75" customHeight="1">
      <c r="A103" s="50" t="s">
        <v>3</v>
      </c>
      <c r="B103" s="50" t="s">
        <v>3211</v>
      </c>
      <c r="C103" s="44" t="s">
        <v>4</v>
      </c>
      <c r="D103" s="50" t="s">
        <v>5</v>
      </c>
      <c r="E103" s="45" t="s">
        <v>669</v>
      </c>
    </row>
    <row r="104" spans="1:5" s="7" customFormat="1" ht="12.75" customHeight="1">
      <c r="A104" s="63" t="s">
        <v>1476</v>
      </c>
      <c r="B104" s="86">
        <v>40896</v>
      </c>
      <c r="C104" s="63" t="s">
        <v>671</v>
      </c>
      <c r="D104" s="64" t="s">
        <v>1470</v>
      </c>
      <c r="E104" s="66">
        <v>250</v>
      </c>
    </row>
    <row r="105" spans="1:5" s="7" customFormat="1" ht="12.75" customHeight="1">
      <c r="A105" s="60" t="s">
        <v>1474</v>
      </c>
      <c r="B105" s="61">
        <v>40892</v>
      </c>
      <c r="C105" s="60" t="s">
        <v>671</v>
      </c>
      <c r="D105" s="65" t="s">
        <v>1473</v>
      </c>
      <c r="E105" s="67">
        <v>669.701</v>
      </c>
    </row>
    <row r="106" spans="1:5" s="7" customFormat="1" ht="12.75" customHeight="1">
      <c r="A106" s="57" t="s">
        <v>1475</v>
      </c>
      <c r="B106" s="62">
        <v>40892</v>
      </c>
      <c r="C106" s="57" t="s">
        <v>671</v>
      </c>
      <c r="D106" s="59" t="s">
        <v>1473</v>
      </c>
      <c r="E106" s="68">
        <v>470.299</v>
      </c>
    </row>
    <row r="107" spans="1:5" s="7" customFormat="1" ht="12.75" customHeight="1">
      <c r="A107" s="60" t="s">
        <v>1471</v>
      </c>
      <c r="B107" s="61">
        <v>40892</v>
      </c>
      <c r="C107" s="60" t="s">
        <v>671</v>
      </c>
      <c r="D107" s="65" t="s">
        <v>1333</v>
      </c>
      <c r="E107" s="67">
        <v>12.025575</v>
      </c>
    </row>
    <row r="108" spans="1:5" s="7" customFormat="1" ht="12.75" customHeight="1">
      <c r="A108" s="57" t="s">
        <v>1472</v>
      </c>
      <c r="B108" s="62">
        <v>40892</v>
      </c>
      <c r="C108" s="57" t="s">
        <v>671</v>
      </c>
      <c r="D108" s="59" t="s">
        <v>1333</v>
      </c>
      <c r="E108" s="68">
        <v>48.75</v>
      </c>
    </row>
    <row r="109" spans="1:5" s="7" customFormat="1" ht="12.75" customHeight="1">
      <c r="A109" s="60" t="s">
        <v>1468</v>
      </c>
      <c r="B109" s="61">
        <v>40886</v>
      </c>
      <c r="C109" s="60" t="s">
        <v>671</v>
      </c>
      <c r="D109" s="65" t="s">
        <v>711</v>
      </c>
      <c r="E109" s="67">
        <v>9.5</v>
      </c>
    </row>
    <row r="110" spans="1:5" s="7" customFormat="1" ht="12.75" customHeight="1">
      <c r="A110" s="57" t="s">
        <v>1469</v>
      </c>
      <c r="B110" s="62">
        <v>40886</v>
      </c>
      <c r="C110" s="57" t="s">
        <v>671</v>
      </c>
      <c r="D110" s="59" t="s">
        <v>711</v>
      </c>
      <c r="E110" s="68">
        <v>50</v>
      </c>
    </row>
    <row r="111" spans="1:5" s="7" customFormat="1" ht="12.75" customHeight="1">
      <c r="A111" s="60" t="s">
        <v>1444</v>
      </c>
      <c r="B111" s="61">
        <v>40863</v>
      </c>
      <c r="C111" s="60" t="s">
        <v>671</v>
      </c>
      <c r="D111" s="65" t="s">
        <v>1024</v>
      </c>
      <c r="E111" s="67">
        <v>250</v>
      </c>
    </row>
    <row r="112" spans="1:5" s="7" customFormat="1" ht="12.75" customHeight="1">
      <c r="A112" s="57" t="s">
        <v>1445</v>
      </c>
      <c r="B112" s="62">
        <v>40851</v>
      </c>
      <c r="C112" s="57" t="s">
        <v>671</v>
      </c>
      <c r="D112" s="59" t="s">
        <v>1446</v>
      </c>
      <c r="E112" s="68">
        <v>150</v>
      </c>
    </row>
    <row r="113" spans="1:5" s="7" customFormat="1" ht="12.75" customHeight="1">
      <c r="A113" s="60" t="s">
        <v>1427</v>
      </c>
      <c r="B113" s="61">
        <v>40847</v>
      </c>
      <c r="C113" s="60" t="s">
        <v>671</v>
      </c>
      <c r="D113" s="65" t="s">
        <v>1423</v>
      </c>
      <c r="E113" s="67">
        <v>200</v>
      </c>
    </row>
    <row r="114" spans="1:5" s="7" customFormat="1" ht="12.75" customHeight="1">
      <c r="A114" s="57" t="s">
        <v>1426</v>
      </c>
      <c r="B114" s="62">
        <v>40847</v>
      </c>
      <c r="C114" s="57" t="s">
        <v>671</v>
      </c>
      <c r="D114" s="59" t="s">
        <v>1423</v>
      </c>
      <c r="E114" s="68">
        <v>100</v>
      </c>
    </row>
    <row r="115" spans="1:5" s="7" customFormat="1" ht="12.75" customHeight="1">
      <c r="A115" s="60" t="s">
        <v>1428</v>
      </c>
      <c r="B115" s="61">
        <v>40843</v>
      </c>
      <c r="C115" s="60" t="s">
        <v>671</v>
      </c>
      <c r="D115" s="65" t="s">
        <v>1424</v>
      </c>
      <c r="E115" s="67">
        <v>120</v>
      </c>
    </row>
    <row r="116" spans="1:5" s="7" customFormat="1" ht="12.75" customHeight="1">
      <c r="A116" s="57" t="s">
        <v>1429</v>
      </c>
      <c r="B116" s="62">
        <v>40836</v>
      </c>
      <c r="C116" s="57" t="s">
        <v>671</v>
      </c>
      <c r="D116" s="59" t="s">
        <v>1425</v>
      </c>
      <c r="E116" s="68">
        <v>1500</v>
      </c>
    </row>
    <row r="117" spans="1:5" s="7" customFormat="1" ht="12.75" customHeight="1">
      <c r="A117" s="60" t="s">
        <v>1430</v>
      </c>
      <c r="B117" s="61">
        <v>40826</v>
      </c>
      <c r="C117" s="60" t="s">
        <v>671</v>
      </c>
      <c r="D117" s="65" t="s">
        <v>701</v>
      </c>
      <c r="E117" s="67">
        <v>60</v>
      </c>
    </row>
    <row r="118" spans="1:5" s="7" customFormat="1" ht="12.75" customHeight="1">
      <c r="A118" s="57" t="s">
        <v>1396</v>
      </c>
      <c r="B118" s="62">
        <v>40805</v>
      </c>
      <c r="C118" s="57" t="s">
        <v>671</v>
      </c>
      <c r="D118" s="59" t="s">
        <v>1394</v>
      </c>
      <c r="E118" s="68">
        <v>13.875</v>
      </c>
    </row>
    <row r="119" spans="1:5" s="7" customFormat="1" ht="12.75" customHeight="1">
      <c r="A119" s="60" t="s">
        <v>1395</v>
      </c>
      <c r="B119" s="61">
        <v>40805</v>
      </c>
      <c r="C119" s="60" t="s">
        <v>671</v>
      </c>
      <c r="D119" s="65" t="s">
        <v>1394</v>
      </c>
      <c r="E119" s="67">
        <v>500</v>
      </c>
    </row>
    <row r="120" spans="1:5" s="7" customFormat="1" ht="12.75" customHeight="1">
      <c r="A120" s="57" t="s">
        <v>1387</v>
      </c>
      <c r="B120" s="62">
        <v>40784</v>
      </c>
      <c r="C120" s="57" t="s">
        <v>671</v>
      </c>
      <c r="D120" s="59" t="s">
        <v>1385</v>
      </c>
      <c r="E120" s="68">
        <v>110</v>
      </c>
    </row>
    <row r="121" spans="1:5" s="7" customFormat="1" ht="12.75" customHeight="1">
      <c r="A121" s="60" t="s">
        <v>1386</v>
      </c>
      <c r="B121" s="61">
        <v>40760</v>
      </c>
      <c r="C121" s="60" t="s">
        <v>671</v>
      </c>
      <c r="D121" s="65" t="s">
        <v>1384</v>
      </c>
      <c r="E121" s="67">
        <v>200</v>
      </c>
    </row>
    <row r="122" spans="1:5" s="7" customFormat="1" ht="12.75" customHeight="1">
      <c r="A122" s="57" t="s">
        <v>1338</v>
      </c>
      <c r="B122" s="62">
        <v>40742</v>
      </c>
      <c r="C122" s="57" t="s">
        <v>671</v>
      </c>
      <c r="D122" s="59" t="s">
        <v>730</v>
      </c>
      <c r="E122" s="68">
        <v>135</v>
      </c>
    </row>
    <row r="123" spans="1:5" s="7" customFormat="1" ht="12.75" customHeight="1">
      <c r="A123" s="60" t="s">
        <v>1339</v>
      </c>
      <c r="B123" s="61">
        <v>40711</v>
      </c>
      <c r="C123" s="60" t="s">
        <v>671</v>
      </c>
      <c r="D123" s="65" t="s">
        <v>1332</v>
      </c>
      <c r="E123" s="67">
        <v>70</v>
      </c>
    </row>
    <row r="124" spans="1:5" s="7" customFormat="1" ht="12.75" customHeight="1">
      <c r="A124" s="57" t="s">
        <v>1330</v>
      </c>
      <c r="B124" s="62">
        <v>40702</v>
      </c>
      <c r="C124" s="57" t="s">
        <v>671</v>
      </c>
      <c r="D124" s="59" t="s">
        <v>1333</v>
      </c>
      <c r="E124" s="68">
        <v>65</v>
      </c>
    </row>
    <row r="125" spans="1:5" s="7" customFormat="1" ht="12.75" customHeight="1">
      <c r="A125" s="60" t="s">
        <v>1340</v>
      </c>
      <c r="B125" s="61">
        <v>40702</v>
      </c>
      <c r="C125" s="60" t="s">
        <v>671</v>
      </c>
      <c r="D125" s="65" t="s">
        <v>1334</v>
      </c>
      <c r="E125" s="67">
        <v>400</v>
      </c>
    </row>
    <row r="126" spans="1:5" s="7" customFormat="1" ht="12.75" customHeight="1">
      <c r="A126" s="57" t="s">
        <v>1331</v>
      </c>
      <c r="B126" s="62">
        <v>40695</v>
      </c>
      <c r="C126" s="57" t="s">
        <v>671</v>
      </c>
      <c r="D126" s="59" t="s">
        <v>1335</v>
      </c>
      <c r="E126" s="68">
        <v>200</v>
      </c>
    </row>
    <row r="127" spans="1:5" s="7" customFormat="1" ht="12.75" customHeight="1">
      <c r="A127" s="60" t="s">
        <v>1273</v>
      </c>
      <c r="B127" s="61">
        <v>40658</v>
      </c>
      <c r="C127" s="60" t="s">
        <v>671</v>
      </c>
      <c r="D127" s="65" t="s">
        <v>1276</v>
      </c>
      <c r="E127" s="67">
        <v>300</v>
      </c>
    </row>
    <row r="128" spans="1:5" s="7" customFormat="1" ht="12.75" customHeight="1">
      <c r="A128" s="57" t="s">
        <v>1274</v>
      </c>
      <c r="B128" s="62">
        <v>40652</v>
      </c>
      <c r="C128" s="57" t="s">
        <v>671</v>
      </c>
      <c r="D128" s="59" t="s">
        <v>1275</v>
      </c>
      <c r="E128" s="68">
        <v>200</v>
      </c>
    </row>
    <row r="129" spans="1:5" s="7" customFormat="1" ht="12.75" customHeight="1">
      <c r="A129" s="60" t="s">
        <v>1238</v>
      </c>
      <c r="B129" s="61">
        <v>40631</v>
      </c>
      <c r="C129" s="60" t="s">
        <v>671</v>
      </c>
      <c r="D129" s="65" t="s">
        <v>1240</v>
      </c>
      <c r="E129" s="67">
        <v>300</v>
      </c>
    </row>
    <row r="130" spans="1:5" s="7" customFormat="1" ht="12.75" customHeight="1">
      <c r="A130" s="57" t="s">
        <v>1239</v>
      </c>
      <c r="B130" s="62">
        <v>40618</v>
      </c>
      <c r="C130" s="57" t="s">
        <v>671</v>
      </c>
      <c r="D130" s="59" t="s">
        <v>1241</v>
      </c>
      <c r="E130" s="68">
        <v>300</v>
      </c>
    </row>
    <row r="131" spans="1:5" s="7" customFormat="1" ht="12.75" customHeight="1">
      <c r="A131" s="60" t="s">
        <v>1229</v>
      </c>
      <c r="B131" s="61">
        <v>40577</v>
      </c>
      <c r="C131" s="60" t="s">
        <v>671</v>
      </c>
      <c r="D131" s="65" t="s">
        <v>1228</v>
      </c>
      <c r="E131" s="67">
        <v>207</v>
      </c>
    </row>
    <row r="132" spans="1:5" s="7" customFormat="1" ht="12.75" customHeight="1">
      <c r="A132" s="57" t="s">
        <v>670</v>
      </c>
      <c r="B132" s="62">
        <v>40546</v>
      </c>
      <c r="C132" s="57" t="s">
        <v>671</v>
      </c>
      <c r="D132" s="59" t="s">
        <v>672</v>
      </c>
      <c r="E132" s="68">
        <v>237</v>
      </c>
    </row>
    <row r="133" spans="1:5" s="7" customFormat="1" ht="12.75" customHeight="1">
      <c r="A133" s="46"/>
      <c r="B133" s="46"/>
      <c r="C133" s="46"/>
      <c r="D133" s="46" t="s">
        <v>6</v>
      </c>
      <c r="E133" s="47">
        <f>SUM(E104:E132)</f>
        <v>7128.150575</v>
      </c>
    </row>
    <row r="134" spans="1:5" s="92" customFormat="1" ht="12.75" customHeight="1">
      <c r="A134" s="125"/>
      <c r="B134" s="126"/>
      <c r="C134" s="127"/>
      <c r="D134" s="127"/>
      <c r="E134" s="128"/>
    </row>
    <row r="135" spans="1:6" ht="12.75" customHeight="1">
      <c r="A135" s="191"/>
      <c r="B135" s="192"/>
      <c r="C135" s="191"/>
      <c r="D135" s="191"/>
      <c r="E135" s="193"/>
      <c r="F135" s="194"/>
    </row>
    <row r="136" spans="1:5" s="75" customFormat="1" ht="19.5" customHeight="1">
      <c r="A136" s="220" t="s">
        <v>7</v>
      </c>
      <c r="B136" s="221"/>
      <c r="C136" s="221"/>
      <c r="D136" s="221"/>
      <c r="E136" s="221"/>
    </row>
    <row r="137" spans="1:5" s="98" customFormat="1" ht="12.75" customHeight="1">
      <c r="A137" s="50" t="s">
        <v>3</v>
      </c>
      <c r="B137" s="50" t="s">
        <v>3211</v>
      </c>
      <c r="C137" s="44" t="s">
        <v>4</v>
      </c>
      <c r="D137" s="50" t="s">
        <v>5</v>
      </c>
      <c r="E137" s="45" t="s">
        <v>669</v>
      </c>
    </row>
    <row r="138" spans="1:5" s="7" customFormat="1" ht="12.75" customHeight="1">
      <c r="A138" s="63" t="s">
        <v>673</v>
      </c>
      <c r="B138" s="86">
        <v>40534</v>
      </c>
      <c r="C138" s="63" t="s">
        <v>671</v>
      </c>
      <c r="D138" s="64" t="s">
        <v>674</v>
      </c>
      <c r="E138" s="66">
        <v>100</v>
      </c>
    </row>
    <row r="139" spans="1:5" s="7" customFormat="1" ht="12.75" customHeight="1">
      <c r="A139" s="60" t="s">
        <v>675</v>
      </c>
      <c r="B139" s="61">
        <v>40526</v>
      </c>
      <c r="C139" s="60" t="s">
        <v>671</v>
      </c>
      <c r="D139" s="65" t="s">
        <v>676</v>
      </c>
      <c r="E139" s="67">
        <v>43.2</v>
      </c>
    </row>
    <row r="140" spans="1:5" s="7" customFormat="1" ht="12.75" customHeight="1">
      <c r="A140" s="57" t="s">
        <v>677</v>
      </c>
      <c r="B140" s="62">
        <v>40526</v>
      </c>
      <c r="C140" s="57" t="s">
        <v>671</v>
      </c>
      <c r="D140" s="59" t="s">
        <v>676</v>
      </c>
      <c r="E140" s="68">
        <v>544.8</v>
      </c>
    </row>
    <row r="141" spans="1:5" s="7" customFormat="1" ht="12.75" customHeight="1">
      <c r="A141" s="60" t="s">
        <v>678</v>
      </c>
      <c r="B141" s="61">
        <v>40519</v>
      </c>
      <c r="C141" s="60" t="s">
        <v>671</v>
      </c>
      <c r="D141" s="65" t="s">
        <v>679</v>
      </c>
      <c r="E141" s="67">
        <v>100</v>
      </c>
    </row>
    <row r="142" spans="1:5" s="7" customFormat="1" ht="12.75" customHeight="1">
      <c r="A142" s="57" t="s">
        <v>680</v>
      </c>
      <c r="B142" s="62">
        <v>40515</v>
      </c>
      <c r="C142" s="57" t="s">
        <v>671</v>
      </c>
      <c r="D142" s="59" t="s">
        <v>681</v>
      </c>
      <c r="E142" s="68">
        <v>200</v>
      </c>
    </row>
    <row r="143" spans="1:5" s="7" customFormat="1" ht="12.75" customHeight="1">
      <c r="A143" s="60" t="s">
        <v>682</v>
      </c>
      <c r="B143" s="61">
        <v>40515</v>
      </c>
      <c r="C143" s="60" t="s">
        <v>671</v>
      </c>
      <c r="D143" s="65" t="s">
        <v>683</v>
      </c>
      <c r="E143" s="67">
        <v>350</v>
      </c>
    </row>
    <row r="144" spans="1:5" s="7" customFormat="1" ht="12.75" customHeight="1">
      <c r="A144" s="57" t="s">
        <v>684</v>
      </c>
      <c r="B144" s="62">
        <v>40490</v>
      </c>
      <c r="C144" s="57" t="s">
        <v>671</v>
      </c>
      <c r="D144" s="59" t="s">
        <v>685</v>
      </c>
      <c r="E144" s="68">
        <v>350</v>
      </c>
    </row>
    <row r="145" spans="1:5" s="7" customFormat="1" ht="12.75" customHeight="1">
      <c r="A145" s="60" t="s">
        <v>686</v>
      </c>
      <c r="B145" s="61">
        <v>40490</v>
      </c>
      <c r="C145" s="60" t="s">
        <v>671</v>
      </c>
      <c r="D145" s="65" t="s">
        <v>685</v>
      </c>
      <c r="E145" s="67">
        <v>1500</v>
      </c>
    </row>
    <row r="146" spans="1:5" s="7" customFormat="1" ht="12.75" customHeight="1">
      <c r="A146" s="57" t="s">
        <v>687</v>
      </c>
      <c r="B146" s="62">
        <v>40486</v>
      </c>
      <c r="C146" s="57" t="s">
        <v>671</v>
      </c>
      <c r="D146" s="59" t="s">
        <v>688</v>
      </c>
      <c r="E146" s="68">
        <v>195</v>
      </c>
    </row>
    <row r="147" spans="1:5" s="7" customFormat="1" ht="12.75" customHeight="1">
      <c r="A147" s="60" t="s">
        <v>689</v>
      </c>
      <c r="B147" s="61">
        <v>40486</v>
      </c>
      <c r="C147" s="60" t="s">
        <v>671</v>
      </c>
      <c r="D147" s="65" t="s">
        <v>690</v>
      </c>
      <c r="E147" s="67">
        <v>1166.6</v>
      </c>
    </row>
    <row r="148" spans="1:5" s="7" customFormat="1" ht="12.75" customHeight="1">
      <c r="A148" s="57" t="s">
        <v>691</v>
      </c>
      <c r="B148" s="62">
        <v>40473</v>
      </c>
      <c r="C148" s="57" t="s">
        <v>671</v>
      </c>
      <c r="D148" s="59" t="s">
        <v>692</v>
      </c>
      <c r="E148" s="68">
        <v>200</v>
      </c>
    </row>
    <row r="149" spans="1:5" s="7" customFormat="1" ht="12.75" customHeight="1">
      <c r="A149" s="60" t="s">
        <v>693</v>
      </c>
      <c r="B149" s="61">
        <v>40473</v>
      </c>
      <c r="C149" s="60" t="s">
        <v>671</v>
      </c>
      <c r="D149" s="65" t="s">
        <v>694</v>
      </c>
      <c r="E149" s="67">
        <v>100</v>
      </c>
    </row>
    <row r="150" spans="1:5" s="7" customFormat="1" ht="12.75" customHeight="1">
      <c r="A150" s="57" t="s">
        <v>695</v>
      </c>
      <c r="B150" s="62">
        <v>40473</v>
      </c>
      <c r="C150" s="57" t="s">
        <v>671</v>
      </c>
      <c r="D150" s="59" t="s">
        <v>694</v>
      </c>
      <c r="E150" s="68">
        <v>200</v>
      </c>
    </row>
    <row r="151" spans="1:5" s="7" customFormat="1" ht="12.75" customHeight="1">
      <c r="A151" s="60" t="s">
        <v>696</v>
      </c>
      <c r="B151" s="61">
        <v>40470</v>
      </c>
      <c r="C151" s="60" t="s">
        <v>671</v>
      </c>
      <c r="D151" s="65" t="s">
        <v>697</v>
      </c>
      <c r="E151" s="67">
        <v>4</v>
      </c>
    </row>
    <row r="152" spans="1:5" s="7" customFormat="1" ht="12.75" customHeight="1">
      <c r="A152" s="57" t="s">
        <v>698</v>
      </c>
      <c r="B152" s="62">
        <v>40470</v>
      </c>
      <c r="C152" s="57" t="s">
        <v>671</v>
      </c>
      <c r="D152" s="59" t="s">
        <v>697</v>
      </c>
      <c r="E152" s="68">
        <v>15.5</v>
      </c>
    </row>
    <row r="153" spans="1:5" s="7" customFormat="1" ht="12.75" customHeight="1">
      <c r="A153" s="60" t="s">
        <v>699</v>
      </c>
      <c r="B153" s="61">
        <v>40470</v>
      </c>
      <c r="C153" s="60" t="s">
        <v>671</v>
      </c>
      <c r="D153" s="65" t="s">
        <v>697</v>
      </c>
      <c r="E153" s="67">
        <v>15.5</v>
      </c>
    </row>
    <row r="154" spans="1:5" s="7" customFormat="1" ht="12.75" customHeight="1">
      <c r="A154" s="57" t="s">
        <v>700</v>
      </c>
      <c r="B154" s="62">
        <v>40458</v>
      </c>
      <c r="C154" s="57" t="s">
        <v>671</v>
      </c>
      <c r="D154" s="59" t="s">
        <v>701</v>
      </c>
      <c r="E154" s="68">
        <v>60</v>
      </c>
    </row>
    <row r="155" spans="1:5" s="7" customFormat="1" ht="12.75" customHeight="1">
      <c r="A155" s="60" t="s">
        <v>702</v>
      </c>
      <c r="B155" s="61">
        <v>40455</v>
      </c>
      <c r="C155" s="60" t="s">
        <v>671</v>
      </c>
      <c r="D155" s="65" t="s">
        <v>703</v>
      </c>
      <c r="E155" s="67">
        <v>2000</v>
      </c>
    </row>
    <row r="156" spans="1:5" s="7" customFormat="1" ht="12.75" customHeight="1">
      <c r="A156" s="57" t="s">
        <v>704</v>
      </c>
      <c r="B156" s="62">
        <v>40455</v>
      </c>
      <c r="C156" s="57" t="s">
        <v>671</v>
      </c>
      <c r="D156" s="59" t="s">
        <v>705</v>
      </c>
      <c r="E156" s="68">
        <v>300</v>
      </c>
    </row>
    <row r="157" spans="1:5" s="7" customFormat="1" ht="12.75" customHeight="1">
      <c r="A157" s="60" t="s">
        <v>706</v>
      </c>
      <c r="B157" s="61">
        <v>40430</v>
      </c>
      <c r="C157" s="60" t="s">
        <v>671</v>
      </c>
      <c r="D157" s="65" t="s">
        <v>707</v>
      </c>
      <c r="E157" s="67">
        <v>200</v>
      </c>
    </row>
    <row r="158" spans="1:5" s="7" customFormat="1" ht="12.75" customHeight="1">
      <c r="A158" s="57" t="s">
        <v>708</v>
      </c>
      <c r="B158" s="62">
        <v>40421</v>
      </c>
      <c r="C158" s="57" t="s">
        <v>671</v>
      </c>
      <c r="D158" s="59" t="s">
        <v>709</v>
      </c>
      <c r="E158" s="68">
        <v>40</v>
      </c>
    </row>
    <row r="159" spans="1:5" s="7" customFormat="1" ht="12.75" customHeight="1">
      <c r="A159" s="60" t="s">
        <v>710</v>
      </c>
      <c r="B159" s="61">
        <v>40410</v>
      </c>
      <c r="C159" s="60" t="s">
        <v>671</v>
      </c>
      <c r="D159" s="65" t="s">
        <v>711</v>
      </c>
      <c r="E159" s="67">
        <v>25</v>
      </c>
    </row>
    <row r="160" spans="1:5" s="7" customFormat="1" ht="12.75" customHeight="1">
      <c r="A160" s="57" t="s">
        <v>712</v>
      </c>
      <c r="B160" s="62">
        <v>40410</v>
      </c>
      <c r="C160" s="57" t="s">
        <v>671</v>
      </c>
      <c r="D160" s="59" t="s">
        <v>711</v>
      </c>
      <c r="E160" s="68">
        <v>100</v>
      </c>
    </row>
    <row r="161" spans="1:5" s="7" customFormat="1" ht="12.75" customHeight="1">
      <c r="A161" s="60" t="s">
        <v>713</v>
      </c>
      <c r="B161" s="61">
        <v>40395</v>
      </c>
      <c r="C161" s="60" t="s">
        <v>671</v>
      </c>
      <c r="D161" s="65" t="s">
        <v>714</v>
      </c>
      <c r="E161" s="67">
        <v>200</v>
      </c>
    </row>
    <row r="162" spans="1:5" s="7" customFormat="1" ht="12.75" customHeight="1">
      <c r="A162" s="57" t="s">
        <v>715</v>
      </c>
      <c r="B162" s="62">
        <v>40358</v>
      </c>
      <c r="C162" s="57" t="s">
        <v>671</v>
      </c>
      <c r="D162" s="59" t="s">
        <v>716</v>
      </c>
      <c r="E162" s="68">
        <v>21.6</v>
      </c>
    </row>
    <row r="163" spans="1:5" s="7" customFormat="1" ht="12.75" customHeight="1">
      <c r="A163" s="60" t="s">
        <v>717</v>
      </c>
      <c r="B163" s="61">
        <v>40358</v>
      </c>
      <c r="C163" s="60" t="s">
        <v>671</v>
      </c>
      <c r="D163" s="65" t="s">
        <v>716</v>
      </c>
      <c r="E163" s="67">
        <v>272.4</v>
      </c>
    </row>
    <row r="164" spans="1:5" s="7" customFormat="1" ht="12.75" customHeight="1">
      <c r="A164" s="57" t="s">
        <v>718</v>
      </c>
      <c r="B164" s="62">
        <v>40352</v>
      </c>
      <c r="C164" s="57" t="s">
        <v>671</v>
      </c>
      <c r="D164" s="59" t="s">
        <v>719</v>
      </c>
      <c r="E164" s="68">
        <v>130</v>
      </c>
    </row>
    <row r="165" spans="1:5" s="7" customFormat="1" ht="12.75" customHeight="1">
      <c r="A165" s="60" t="s">
        <v>720</v>
      </c>
      <c r="B165" s="61">
        <v>40352</v>
      </c>
      <c r="C165" s="60" t="s">
        <v>671</v>
      </c>
      <c r="D165" s="65" t="s">
        <v>721</v>
      </c>
      <c r="E165" s="67">
        <v>192.5</v>
      </c>
    </row>
    <row r="166" spans="1:5" s="7" customFormat="1" ht="12.75" customHeight="1">
      <c r="A166" s="57" t="s">
        <v>722</v>
      </c>
      <c r="B166" s="62">
        <v>40319</v>
      </c>
      <c r="C166" s="57" t="s">
        <v>671</v>
      </c>
      <c r="D166" s="59" t="s">
        <v>723</v>
      </c>
      <c r="E166" s="68">
        <v>200</v>
      </c>
    </row>
    <row r="167" spans="1:5" s="7" customFormat="1" ht="12.75" customHeight="1">
      <c r="A167" s="60" t="s">
        <v>724</v>
      </c>
      <c r="B167" s="61">
        <v>40319</v>
      </c>
      <c r="C167" s="60" t="s">
        <v>671</v>
      </c>
      <c r="D167" s="65" t="s">
        <v>725</v>
      </c>
      <c r="E167" s="67">
        <v>120</v>
      </c>
    </row>
    <row r="168" spans="1:5" s="7" customFormat="1" ht="12.75" customHeight="1">
      <c r="A168" s="57" t="s">
        <v>726</v>
      </c>
      <c r="B168" s="62">
        <v>40267</v>
      </c>
      <c r="C168" s="57" t="s">
        <v>671</v>
      </c>
      <c r="D168" s="59" t="s">
        <v>727</v>
      </c>
      <c r="E168" s="68">
        <v>15</v>
      </c>
    </row>
    <row r="169" spans="1:5" s="7" customFormat="1" ht="12.75" customHeight="1">
      <c r="A169" s="60" t="s">
        <v>728</v>
      </c>
      <c r="B169" s="61">
        <v>40267</v>
      </c>
      <c r="C169" s="60" t="s">
        <v>671</v>
      </c>
      <c r="D169" s="65" t="s">
        <v>727</v>
      </c>
      <c r="E169" s="67">
        <v>15</v>
      </c>
    </row>
    <row r="170" spans="1:5" s="7" customFormat="1" ht="12.75" customHeight="1">
      <c r="A170" s="57" t="s">
        <v>729</v>
      </c>
      <c r="B170" s="62">
        <v>40253</v>
      </c>
      <c r="C170" s="57" t="s">
        <v>671</v>
      </c>
      <c r="D170" s="59" t="s">
        <v>730</v>
      </c>
      <c r="E170" s="68">
        <v>80</v>
      </c>
    </row>
    <row r="171" spans="1:5" s="7" customFormat="1" ht="12.75" customHeight="1">
      <c r="A171" s="60" t="s">
        <v>731</v>
      </c>
      <c r="B171" s="61">
        <v>40253</v>
      </c>
      <c r="C171" s="60" t="s">
        <v>671</v>
      </c>
      <c r="D171" s="65" t="s">
        <v>732</v>
      </c>
      <c r="E171" s="67">
        <v>80</v>
      </c>
    </row>
    <row r="172" spans="1:5" s="7" customFormat="1" ht="12.75" customHeight="1">
      <c r="A172" s="57" t="s">
        <v>733</v>
      </c>
      <c r="B172" s="62">
        <v>40252</v>
      </c>
      <c r="C172" s="57" t="s">
        <v>671</v>
      </c>
      <c r="D172" s="59" t="s">
        <v>734</v>
      </c>
      <c r="E172" s="68">
        <v>600</v>
      </c>
    </row>
    <row r="173" spans="1:5" s="7" customFormat="1" ht="12.75" customHeight="1">
      <c r="A173" s="60" t="s">
        <v>735</v>
      </c>
      <c r="B173" s="61">
        <v>40233</v>
      </c>
      <c r="C173" s="60" t="s">
        <v>671</v>
      </c>
      <c r="D173" s="65" t="s">
        <v>736</v>
      </c>
      <c r="E173" s="67">
        <v>22.5</v>
      </c>
    </row>
    <row r="174" spans="1:5" s="7" customFormat="1" ht="12.75" customHeight="1">
      <c r="A174" s="57" t="s">
        <v>737</v>
      </c>
      <c r="B174" s="62">
        <v>40193</v>
      </c>
      <c r="C174" s="57" t="s">
        <v>671</v>
      </c>
      <c r="D174" s="59" t="s">
        <v>738</v>
      </c>
      <c r="E174" s="68">
        <v>80</v>
      </c>
    </row>
    <row r="175" spans="1:5" s="7" customFormat="1" ht="12.75" customHeight="1">
      <c r="A175" s="60" t="s">
        <v>739</v>
      </c>
      <c r="B175" s="61">
        <v>40192</v>
      </c>
      <c r="C175" s="60" t="s">
        <v>671</v>
      </c>
      <c r="D175" s="65" t="s">
        <v>740</v>
      </c>
      <c r="E175" s="67">
        <v>100</v>
      </c>
    </row>
    <row r="176" spans="1:5" s="7" customFormat="1" ht="12.75" customHeight="1">
      <c r="A176" s="57" t="s">
        <v>741</v>
      </c>
      <c r="B176" s="62">
        <v>40192</v>
      </c>
      <c r="C176" s="57" t="s">
        <v>671</v>
      </c>
      <c r="D176" s="59" t="s">
        <v>742</v>
      </c>
      <c r="E176" s="68">
        <v>100</v>
      </c>
    </row>
    <row r="177" spans="1:5" s="7" customFormat="1" ht="12.75" customHeight="1">
      <c r="A177" s="60" t="s">
        <v>743</v>
      </c>
      <c r="B177" s="61">
        <v>40189</v>
      </c>
      <c r="C177" s="60" t="s">
        <v>671</v>
      </c>
      <c r="D177" s="65" t="s">
        <v>744</v>
      </c>
      <c r="E177" s="67">
        <v>15</v>
      </c>
    </row>
    <row r="178" spans="1:5" s="7" customFormat="1" ht="12.75" customHeight="1">
      <c r="A178" s="57" t="s">
        <v>745</v>
      </c>
      <c r="B178" s="62">
        <v>40186</v>
      </c>
      <c r="C178" s="57" t="s">
        <v>671</v>
      </c>
      <c r="D178" s="59" t="s">
        <v>746</v>
      </c>
      <c r="E178" s="68">
        <v>180</v>
      </c>
    </row>
    <row r="179" spans="1:5" s="7" customFormat="1" ht="12.75" customHeight="1">
      <c r="A179" s="46"/>
      <c r="B179" s="46"/>
      <c r="C179" s="46"/>
      <c r="D179" s="46" t="s">
        <v>59</v>
      </c>
      <c r="E179" s="47">
        <f>SUM(E138:E178)</f>
        <v>10233.6</v>
      </c>
    </row>
    <row r="180" spans="1:6" ht="12.75" customHeight="1">
      <c r="A180" s="191"/>
      <c r="B180" s="192"/>
      <c r="C180" s="191"/>
      <c r="D180" s="191"/>
      <c r="E180" s="193"/>
      <c r="F180" s="194"/>
    </row>
    <row r="181" spans="1:6" ht="12.75" customHeight="1">
      <c r="A181" s="191"/>
      <c r="B181" s="192"/>
      <c r="C181" s="191"/>
      <c r="D181" s="191"/>
      <c r="E181" s="193"/>
      <c r="F181" s="194"/>
    </row>
    <row r="182" spans="1:5" s="75" customFormat="1" ht="19.5" customHeight="1">
      <c r="A182" s="220" t="s">
        <v>60</v>
      </c>
      <c r="B182" s="221"/>
      <c r="C182" s="221"/>
      <c r="D182" s="221"/>
      <c r="E182" s="221"/>
    </row>
    <row r="183" spans="1:5" s="98" customFormat="1" ht="12.75" customHeight="1">
      <c r="A183" s="50" t="s">
        <v>3</v>
      </c>
      <c r="B183" s="50" t="s">
        <v>3211</v>
      </c>
      <c r="C183" s="44" t="s">
        <v>4</v>
      </c>
      <c r="D183" s="50" t="s">
        <v>5</v>
      </c>
      <c r="E183" s="45" t="s">
        <v>669</v>
      </c>
    </row>
    <row r="184" spans="1:5" s="7" customFormat="1" ht="12.75" customHeight="1">
      <c r="A184" s="63" t="s">
        <v>747</v>
      </c>
      <c r="B184" s="86">
        <v>40171</v>
      </c>
      <c r="C184" s="63" t="s">
        <v>671</v>
      </c>
      <c r="D184" s="64" t="s">
        <v>748</v>
      </c>
      <c r="E184" s="66">
        <v>127.5</v>
      </c>
    </row>
    <row r="185" spans="1:5" s="7" customFormat="1" ht="12.75" customHeight="1">
      <c r="A185" s="60" t="s">
        <v>749</v>
      </c>
      <c r="B185" s="61">
        <v>40169</v>
      </c>
      <c r="C185" s="60" t="s">
        <v>671</v>
      </c>
      <c r="D185" s="65" t="s">
        <v>750</v>
      </c>
      <c r="E185" s="67">
        <v>72.5</v>
      </c>
    </row>
    <row r="186" spans="1:5" s="7" customFormat="1" ht="12.75" customHeight="1">
      <c r="A186" s="57" t="s">
        <v>751</v>
      </c>
      <c r="B186" s="62">
        <v>40169</v>
      </c>
      <c r="C186" s="57" t="s">
        <v>671</v>
      </c>
      <c r="D186" s="59" t="s">
        <v>752</v>
      </c>
      <c r="E186" s="68">
        <v>300</v>
      </c>
    </row>
    <row r="187" spans="1:5" s="7" customFormat="1" ht="12.75" customHeight="1">
      <c r="A187" s="60" t="s">
        <v>753</v>
      </c>
      <c r="B187" s="61">
        <v>40165</v>
      </c>
      <c r="C187" s="60" t="s">
        <v>671</v>
      </c>
      <c r="D187" s="65" t="s">
        <v>754</v>
      </c>
      <c r="E187" s="67">
        <v>1223.0827271</v>
      </c>
    </row>
    <row r="188" spans="1:5" s="7" customFormat="1" ht="12.75" customHeight="1">
      <c r="A188" s="57" t="s">
        <v>755</v>
      </c>
      <c r="B188" s="62">
        <v>40165</v>
      </c>
      <c r="C188" s="57" t="s">
        <v>671</v>
      </c>
      <c r="D188" s="59" t="s">
        <v>756</v>
      </c>
      <c r="E188" s="68">
        <v>80</v>
      </c>
    </row>
    <row r="189" spans="1:5" s="7" customFormat="1" ht="12.75" customHeight="1">
      <c r="A189" s="60" t="s">
        <v>757</v>
      </c>
      <c r="B189" s="61">
        <v>40151</v>
      </c>
      <c r="C189" s="60" t="s">
        <v>671</v>
      </c>
      <c r="D189" s="65" t="s">
        <v>758</v>
      </c>
      <c r="E189" s="67">
        <v>2400</v>
      </c>
    </row>
    <row r="190" spans="1:5" s="7" customFormat="1" ht="12.75" customHeight="1">
      <c r="A190" s="57" t="s">
        <v>759</v>
      </c>
      <c r="B190" s="62">
        <v>40151</v>
      </c>
      <c r="C190" s="57" t="s">
        <v>671</v>
      </c>
      <c r="D190" s="59" t="s">
        <v>758</v>
      </c>
      <c r="E190" s="68">
        <v>480</v>
      </c>
    </row>
    <row r="191" spans="1:5" s="7" customFormat="1" ht="12.75" customHeight="1">
      <c r="A191" s="60" t="s">
        <v>760</v>
      </c>
      <c r="B191" s="61">
        <v>40136</v>
      </c>
      <c r="C191" s="60" t="s">
        <v>671</v>
      </c>
      <c r="D191" s="65" t="s">
        <v>761</v>
      </c>
      <c r="E191" s="67">
        <v>500</v>
      </c>
    </row>
    <row r="192" spans="1:5" s="7" customFormat="1" ht="12.75" customHeight="1">
      <c r="A192" s="57" t="s">
        <v>762</v>
      </c>
      <c r="B192" s="62">
        <v>40129</v>
      </c>
      <c r="C192" s="57" t="s">
        <v>671</v>
      </c>
      <c r="D192" s="59" t="s">
        <v>763</v>
      </c>
      <c r="E192" s="68">
        <v>7.5</v>
      </c>
    </row>
    <row r="193" spans="1:5" s="7" customFormat="1" ht="12.75" customHeight="1">
      <c r="A193" s="60" t="s">
        <v>764</v>
      </c>
      <c r="B193" s="61">
        <v>40128</v>
      </c>
      <c r="C193" s="60" t="s">
        <v>671</v>
      </c>
      <c r="D193" s="65" t="s">
        <v>765</v>
      </c>
      <c r="E193" s="67">
        <v>1.25</v>
      </c>
    </row>
    <row r="194" spans="1:5" s="7" customFormat="1" ht="12.75" customHeight="1">
      <c r="A194" s="57" t="s">
        <v>766</v>
      </c>
      <c r="B194" s="62">
        <v>40121</v>
      </c>
      <c r="C194" s="57" t="s">
        <v>671</v>
      </c>
      <c r="D194" s="59" t="s">
        <v>767</v>
      </c>
      <c r="E194" s="68">
        <v>200</v>
      </c>
    </row>
    <row r="195" spans="1:5" s="7" customFormat="1" ht="12.75" customHeight="1">
      <c r="A195" s="60" t="s">
        <v>768</v>
      </c>
      <c r="B195" s="61">
        <v>40121</v>
      </c>
      <c r="C195" s="60" t="s">
        <v>671</v>
      </c>
      <c r="D195" s="65" t="s">
        <v>767</v>
      </c>
      <c r="E195" s="67">
        <v>6.825</v>
      </c>
    </row>
    <row r="196" spans="1:5" s="7" customFormat="1" ht="12.75" customHeight="1">
      <c r="A196" s="57" t="s">
        <v>769</v>
      </c>
      <c r="B196" s="62">
        <v>40108</v>
      </c>
      <c r="C196" s="57" t="s">
        <v>671</v>
      </c>
      <c r="D196" s="59" t="s">
        <v>770</v>
      </c>
      <c r="E196" s="68">
        <v>500</v>
      </c>
    </row>
    <row r="197" spans="1:5" s="7" customFormat="1" ht="12.75" customHeight="1">
      <c r="A197" s="60" t="s">
        <v>771</v>
      </c>
      <c r="B197" s="61">
        <v>40095</v>
      </c>
      <c r="C197" s="60" t="s">
        <v>671</v>
      </c>
      <c r="D197" s="65" t="s">
        <v>772</v>
      </c>
      <c r="E197" s="67">
        <v>50</v>
      </c>
    </row>
    <row r="198" spans="1:5" s="7" customFormat="1" ht="12.75" customHeight="1">
      <c r="A198" s="57" t="s">
        <v>773</v>
      </c>
      <c r="B198" s="62">
        <v>40072</v>
      </c>
      <c r="C198" s="57" t="s">
        <v>671</v>
      </c>
      <c r="D198" s="59" t="s">
        <v>774</v>
      </c>
      <c r="E198" s="68">
        <v>100</v>
      </c>
    </row>
    <row r="199" spans="1:5" s="7" customFormat="1" ht="12.75" customHeight="1">
      <c r="A199" s="60" t="s">
        <v>775</v>
      </c>
      <c r="B199" s="61">
        <v>40023</v>
      </c>
      <c r="C199" s="60" t="s">
        <v>671</v>
      </c>
      <c r="D199" s="65" t="s">
        <v>744</v>
      </c>
      <c r="E199" s="67">
        <v>60</v>
      </c>
    </row>
    <row r="200" spans="1:5" s="7" customFormat="1" ht="12.75" customHeight="1">
      <c r="A200" s="57" t="s">
        <v>776</v>
      </c>
      <c r="B200" s="62">
        <v>40023</v>
      </c>
      <c r="C200" s="57" t="s">
        <v>671</v>
      </c>
      <c r="D200" s="59" t="s">
        <v>744</v>
      </c>
      <c r="E200" s="68">
        <v>10</v>
      </c>
    </row>
    <row r="201" spans="1:5" s="7" customFormat="1" ht="12.75" customHeight="1">
      <c r="A201" s="60" t="s">
        <v>777</v>
      </c>
      <c r="B201" s="61">
        <v>40002</v>
      </c>
      <c r="C201" s="60" t="s">
        <v>671</v>
      </c>
      <c r="D201" s="65" t="s">
        <v>778</v>
      </c>
      <c r="E201" s="67">
        <v>142</v>
      </c>
    </row>
    <row r="202" spans="1:5" s="7" customFormat="1" ht="12.75" customHeight="1">
      <c r="A202" s="57" t="s">
        <v>779</v>
      </c>
      <c r="B202" s="62">
        <v>39996</v>
      </c>
      <c r="C202" s="57" t="s">
        <v>671</v>
      </c>
      <c r="D202" s="59" t="s">
        <v>780</v>
      </c>
      <c r="E202" s="68">
        <v>130</v>
      </c>
    </row>
    <row r="203" spans="1:5" s="7" customFormat="1" ht="12.75" customHeight="1">
      <c r="A203" s="60" t="s">
        <v>781</v>
      </c>
      <c r="B203" s="61">
        <v>39994</v>
      </c>
      <c r="C203" s="60" t="s">
        <v>671</v>
      </c>
      <c r="D203" s="65" t="s">
        <v>782</v>
      </c>
      <c r="E203" s="67">
        <v>227</v>
      </c>
    </row>
    <row r="204" spans="1:5" s="7" customFormat="1" ht="12.75" customHeight="1">
      <c r="A204" s="57" t="s">
        <v>783</v>
      </c>
      <c r="B204" s="62">
        <v>39994</v>
      </c>
      <c r="C204" s="57" t="s">
        <v>671</v>
      </c>
      <c r="D204" s="59" t="s">
        <v>782</v>
      </c>
      <c r="E204" s="68">
        <v>18</v>
      </c>
    </row>
    <row r="205" spans="1:5" s="7" customFormat="1" ht="12.75" customHeight="1">
      <c r="A205" s="60" t="s">
        <v>784</v>
      </c>
      <c r="B205" s="61">
        <v>39987</v>
      </c>
      <c r="C205" s="60" t="s">
        <v>671</v>
      </c>
      <c r="D205" s="65" t="s">
        <v>785</v>
      </c>
      <c r="E205" s="67">
        <v>5</v>
      </c>
    </row>
    <row r="206" spans="1:5" s="7" customFormat="1" ht="12.75" customHeight="1">
      <c r="A206" s="57" t="s">
        <v>786</v>
      </c>
      <c r="B206" s="62">
        <v>39987</v>
      </c>
      <c r="C206" s="57" t="s">
        <v>671</v>
      </c>
      <c r="D206" s="59" t="s">
        <v>785</v>
      </c>
      <c r="E206" s="68">
        <v>2</v>
      </c>
    </row>
    <row r="207" spans="1:5" s="7" customFormat="1" ht="12.75" customHeight="1">
      <c r="A207" s="60" t="s">
        <v>787</v>
      </c>
      <c r="B207" s="61">
        <v>39983</v>
      </c>
      <c r="C207" s="60" t="s">
        <v>671</v>
      </c>
      <c r="D207" s="65" t="s">
        <v>788</v>
      </c>
      <c r="E207" s="67">
        <v>150</v>
      </c>
    </row>
    <row r="208" spans="1:5" s="7" customFormat="1" ht="12.75" customHeight="1">
      <c r="A208" s="57" t="s">
        <v>789</v>
      </c>
      <c r="B208" s="62">
        <v>39919</v>
      </c>
      <c r="C208" s="57" t="s">
        <v>671</v>
      </c>
      <c r="D208" s="59" t="s">
        <v>790</v>
      </c>
      <c r="E208" s="68">
        <v>120</v>
      </c>
    </row>
    <row r="209" spans="1:5" s="7" customFormat="1" ht="12.75" customHeight="1">
      <c r="A209" s="60" t="s">
        <v>791</v>
      </c>
      <c r="B209" s="61">
        <v>39888</v>
      </c>
      <c r="C209" s="60" t="s">
        <v>671</v>
      </c>
      <c r="D209" s="65" t="s">
        <v>792</v>
      </c>
      <c r="E209" s="67">
        <v>200</v>
      </c>
    </row>
    <row r="210" spans="1:5" s="7" customFormat="1" ht="12.75" customHeight="1">
      <c r="A210" s="57" t="s">
        <v>793</v>
      </c>
      <c r="B210" s="62">
        <v>39876</v>
      </c>
      <c r="C210" s="57" t="s">
        <v>671</v>
      </c>
      <c r="D210" s="59" t="s">
        <v>794</v>
      </c>
      <c r="E210" s="68">
        <v>200</v>
      </c>
    </row>
    <row r="211" spans="1:5" s="7" customFormat="1" ht="12.75" customHeight="1">
      <c r="A211" s="60" t="s">
        <v>795</v>
      </c>
      <c r="B211" s="61">
        <v>39876</v>
      </c>
      <c r="C211" s="60" t="s">
        <v>671</v>
      </c>
      <c r="D211" s="65" t="s">
        <v>796</v>
      </c>
      <c r="E211" s="67">
        <v>5</v>
      </c>
    </row>
    <row r="212" spans="1:5" s="7" customFormat="1" ht="12.75" customHeight="1">
      <c r="A212" s="57" t="s">
        <v>797</v>
      </c>
      <c r="B212" s="62">
        <v>39846</v>
      </c>
      <c r="C212" s="57" t="s">
        <v>671</v>
      </c>
      <c r="D212" s="59" t="s">
        <v>798</v>
      </c>
      <c r="E212" s="68">
        <v>25</v>
      </c>
    </row>
    <row r="213" spans="1:5" s="7" customFormat="1" ht="12.75" customHeight="1">
      <c r="A213" s="60" t="s">
        <v>799</v>
      </c>
      <c r="B213" s="61">
        <v>39832</v>
      </c>
      <c r="C213" s="60" t="s">
        <v>671</v>
      </c>
      <c r="D213" s="65" t="s">
        <v>800</v>
      </c>
      <c r="E213" s="67">
        <v>20</v>
      </c>
    </row>
    <row r="214" spans="1:5" s="7" customFormat="1" ht="12.75" customHeight="1">
      <c r="A214" s="57" t="s">
        <v>801</v>
      </c>
      <c r="B214" s="62">
        <v>39829</v>
      </c>
      <c r="C214" s="57" t="s">
        <v>671</v>
      </c>
      <c r="D214" s="59" t="s">
        <v>802</v>
      </c>
      <c r="E214" s="68">
        <v>350</v>
      </c>
    </row>
    <row r="215" spans="1:5" s="7" customFormat="1" ht="12.75" customHeight="1">
      <c r="A215" s="60" t="s">
        <v>803</v>
      </c>
      <c r="B215" s="61">
        <v>39827</v>
      </c>
      <c r="C215" s="60" t="s">
        <v>671</v>
      </c>
      <c r="D215" s="65" t="s">
        <v>804</v>
      </c>
      <c r="E215" s="67">
        <v>500</v>
      </c>
    </row>
    <row r="216" spans="1:5" s="7" customFormat="1" ht="12.75" customHeight="1">
      <c r="A216" s="46"/>
      <c r="B216" s="46"/>
      <c r="C216" s="46"/>
      <c r="D216" s="46" t="s">
        <v>108</v>
      </c>
      <c r="E216" s="47">
        <f>SUM(E184:E215)</f>
        <v>8212.657727099999</v>
      </c>
    </row>
    <row r="217" spans="1:6" ht="12.75" customHeight="1">
      <c r="A217" s="191"/>
      <c r="B217" s="192"/>
      <c r="C217" s="191"/>
      <c r="D217" s="191"/>
      <c r="E217" s="193"/>
      <c r="F217" s="194"/>
    </row>
    <row r="218" spans="1:6" s="198" customFormat="1" ht="12.75" customHeight="1">
      <c r="A218" s="191"/>
      <c r="B218" s="192"/>
      <c r="C218" s="195"/>
      <c r="D218" s="191"/>
      <c r="E218" s="196"/>
      <c r="F218" s="197"/>
    </row>
    <row r="219" spans="1:5" s="75" customFormat="1" ht="19.5" customHeight="1">
      <c r="A219" s="220" t="s">
        <v>109</v>
      </c>
      <c r="B219" s="221"/>
      <c r="C219" s="221"/>
      <c r="D219" s="221"/>
      <c r="E219" s="221"/>
    </row>
    <row r="220" spans="1:5" s="98" customFormat="1" ht="12.75" customHeight="1">
      <c r="A220" s="50" t="s">
        <v>3</v>
      </c>
      <c r="B220" s="50" t="s">
        <v>3211</v>
      </c>
      <c r="C220" s="44" t="s">
        <v>4</v>
      </c>
      <c r="D220" s="50" t="s">
        <v>5</v>
      </c>
      <c r="E220" s="45" t="s">
        <v>669</v>
      </c>
    </row>
    <row r="221" spans="1:5" s="7" customFormat="1" ht="12.75" customHeight="1">
      <c r="A221" s="63" t="s">
        <v>805</v>
      </c>
      <c r="B221" s="86">
        <v>39808</v>
      </c>
      <c r="C221" s="63" t="s">
        <v>671</v>
      </c>
      <c r="D221" s="64" t="s">
        <v>806</v>
      </c>
      <c r="E221" s="66">
        <v>0.5</v>
      </c>
    </row>
    <row r="222" spans="1:5" s="7" customFormat="1" ht="12.75" customHeight="1">
      <c r="A222" s="60" t="s">
        <v>807</v>
      </c>
      <c r="B222" s="61">
        <v>39801</v>
      </c>
      <c r="C222" s="60" t="s">
        <v>671</v>
      </c>
      <c r="D222" s="65" t="s">
        <v>808</v>
      </c>
      <c r="E222" s="67">
        <v>50</v>
      </c>
    </row>
    <row r="223" spans="1:5" s="7" customFormat="1" ht="12.75" customHeight="1">
      <c r="A223" s="57" t="s">
        <v>809</v>
      </c>
      <c r="B223" s="62">
        <v>39801</v>
      </c>
      <c r="C223" s="57" t="s">
        <v>671</v>
      </c>
      <c r="D223" s="59" t="s">
        <v>810</v>
      </c>
      <c r="E223" s="68">
        <v>100</v>
      </c>
    </row>
    <row r="224" spans="1:5" s="7" customFormat="1" ht="12.75" customHeight="1">
      <c r="A224" s="60" t="s">
        <v>811</v>
      </c>
      <c r="B224" s="61">
        <v>39800</v>
      </c>
      <c r="C224" s="60" t="s">
        <v>671</v>
      </c>
      <c r="D224" s="65" t="s">
        <v>812</v>
      </c>
      <c r="E224" s="67">
        <v>300</v>
      </c>
    </row>
    <row r="225" spans="1:5" s="7" customFormat="1" ht="12.75" customHeight="1">
      <c r="A225" s="57" t="s">
        <v>813</v>
      </c>
      <c r="B225" s="62">
        <v>39799</v>
      </c>
      <c r="C225" s="57" t="s">
        <v>671</v>
      </c>
      <c r="D225" s="59" t="s">
        <v>814</v>
      </c>
      <c r="E225" s="68">
        <v>150</v>
      </c>
    </row>
    <row r="226" spans="1:5" s="7" customFormat="1" ht="12.75" customHeight="1">
      <c r="A226" s="60" t="s">
        <v>815</v>
      </c>
      <c r="B226" s="61">
        <v>39790</v>
      </c>
      <c r="C226" s="60" t="s">
        <v>671</v>
      </c>
      <c r="D226" s="65" t="s">
        <v>816</v>
      </c>
      <c r="E226" s="67">
        <v>105</v>
      </c>
    </row>
    <row r="227" spans="1:5" s="7" customFormat="1" ht="12.75" customHeight="1">
      <c r="A227" s="57" t="s">
        <v>817</v>
      </c>
      <c r="B227" s="62">
        <v>39771</v>
      </c>
      <c r="C227" s="57" t="s">
        <v>671</v>
      </c>
      <c r="D227" s="59" t="s">
        <v>818</v>
      </c>
      <c r="E227" s="68">
        <v>100</v>
      </c>
    </row>
    <row r="228" spans="1:5" s="7" customFormat="1" ht="12.75" customHeight="1">
      <c r="A228" s="60" t="s">
        <v>819</v>
      </c>
      <c r="B228" s="61">
        <v>39770</v>
      </c>
      <c r="C228" s="60" t="s">
        <v>671</v>
      </c>
      <c r="D228" s="65" t="s">
        <v>732</v>
      </c>
      <c r="E228" s="67">
        <v>70</v>
      </c>
    </row>
    <row r="229" spans="1:5" s="7" customFormat="1" ht="12.75" customHeight="1">
      <c r="A229" s="57" t="s">
        <v>820</v>
      </c>
      <c r="B229" s="62">
        <v>39766</v>
      </c>
      <c r="C229" s="57" t="s">
        <v>671</v>
      </c>
      <c r="D229" s="59" t="s">
        <v>821</v>
      </c>
      <c r="E229" s="68">
        <v>46.5</v>
      </c>
    </row>
    <row r="230" spans="1:5" s="7" customFormat="1" ht="12.75" customHeight="1">
      <c r="A230" s="60" t="s">
        <v>822</v>
      </c>
      <c r="B230" s="61">
        <v>39756</v>
      </c>
      <c r="C230" s="60" t="s">
        <v>671</v>
      </c>
      <c r="D230" s="65" t="s">
        <v>709</v>
      </c>
      <c r="E230" s="67">
        <v>150</v>
      </c>
    </row>
    <row r="231" spans="1:5" s="7" customFormat="1" ht="12.75" customHeight="1">
      <c r="A231" s="57" t="s">
        <v>823</v>
      </c>
      <c r="B231" s="62">
        <v>39752</v>
      </c>
      <c r="C231" s="57" t="s">
        <v>671</v>
      </c>
      <c r="D231" s="59" t="s">
        <v>824</v>
      </c>
      <c r="E231" s="68">
        <v>75</v>
      </c>
    </row>
    <row r="232" spans="1:5" s="7" customFormat="1" ht="12.75" customHeight="1">
      <c r="A232" s="60" t="s">
        <v>825</v>
      </c>
      <c r="B232" s="61">
        <v>39742</v>
      </c>
      <c r="C232" s="60" t="s">
        <v>671</v>
      </c>
      <c r="D232" s="65" t="s">
        <v>772</v>
      </c>
      <c r="E232" s="67">
        <v>40</v>
      </c>
    </row>
    <row r="233" spans="1:5" s="7" customFormat="1" ht="12.75" customHeight="1">
      <c r="A233" s="57" t="s">
        <v>826</v>
      </c>
      <c r="B233" s="62">
        <v>39736</v>
      </c>
      <c r="C233" s="57" t="s">
        <v>671</v>
      </c>
      <c r="D233" s="59" t="s">
        <v>827</v>
      </c>
      <c r="E233" s="68">
        <v>0.5</v>
      </c>
    </row>
    <row r="234" spans="1:5" s="7" customFormat="1" ht="12.75" customHeight="1">
      <c r="A234" s="60" t="s">
        <v>828</v>
      </c>
      <c r="B234" s="61">
        <v>39736</v>
      </c>
      <c r="C234" s="60" t="s">
        <v>671</v>
      </c>
      <c r="D234" s="65" t="s">
        <v>829</v>
      </c>
      <c r="E234" s="67">
        <v>50</v>
      </c>
    </row>
    <row r="235" spans="1:5" s="7" customFormat="1" ht="12.75" customHeight="1">
      <c r="A235" s="57" t="s">
        <v>830</v>
      </c>
      <c r="B235" s="62">
        <v>39724</v>
      </c>
      <c r="C235" s="57" t="s">
        <v>671</v>
      </c>
      <c r="D235" s="59" t="s">
        <v>831</v>
      </c>
      <c r="E235" s="68">
        <v>150</v>
      </c>
    </row>
    <row r="236" spans="1:5" s="7" customFormat="1" ht="12.75" customHeight="1">
      <c r="A236" s="60" t="s">
        <v>832</v>
      </c>
      <c r="B236" s="61">
        <v>39724</v>
      </c>
      <c r="C236" s="60" t="s">
        <v>671</v>
      </c>
      <c r="D236" s="65" t="s">
        <v>711</v>
      </c>
      <c r="E236" s="67">
        <v>15</v>
      </c>
    </row>
    <row r="237" spans="1:5" s="7" customFormat="1" ht="12.75" customHeight="1">
      <c r="A237" s="57" t="s">
        <v>833</v>
      </c>
      <c r="B237" s="62">
        <v>39721</v>
      </c>
      <c r="C237" s="57" t="s">
        <v>671</v>
      </c>
      <c r="D237" s="59" t="s">
        <v>834</v>
      </c>
      <c r="E237" s="68">
        <v>60</v>
      </c>
    </row>
    <row r="238" spans="1:5" s="7" customFormat="1" ht="12.75" customHeight="1">
      <c r="A238" s="60" t="s">
        <v>835</v>
      </c>
      <c r="B238" s="61">
        <v>39716</v>
      </c>
      <c r="C238" s="60" t="s">
        <v>671</v>
      </c>
      <c r="D238" s="65" t="s">
        <v>836</v>
      </c>
      <c r="E238" s="67">
        <v>205</v>
      </c>
    </row>
    <row r="239" spans="1:5" s="7" customFormat="1" ht="12.75" customHeight="1">
      <c r="A239" s="57" t="s">
        <v>837</v>
      </c>
      <c r="B239" s="62">
        <v>39710</v>
      </c>
      <c r="C239" s="57" t="s">
        <v>671</v>
      </c>
      <c r="D239" s="59" t="s">
        <v>838</v>
      </c>
      <c r="E239" s="68">
        <v>250</v>
      </c>
    </row>
    <row r="240" spans="1:5" s="7" customFormat="1" ht="12.75" customHeight="1">
      <c r="A240" s="60" t="s">
        <v>839</v>
      </c>
      <c r="B240" s="61">
        <v>39707</v>
      </c>
      <c r="C240" s="60" t="s">
        <v>671</v>
      </c>
      <c r="D240" s="65" t="s">
        <v>840</v>
      </c>
      <c r="E240" s="67">
        <v>140</v>
      </c>
    </row>
    <row r="241" spans="1:5" s="7" customFormat="1" ht="12.75" customHeight="1">
      <c r="A241" s="57" t="s">
        <v>841</v>
      </c>
      <c r="B241" s="62">
        <v>39703</v>
      </c>
      <c r="C241" s="57" t="s">
        <v>671</v>
      </c>
      <c r="D241" s="59" t="s">
        <v>842</v>
      </c>
      <c r="E241" s="68">
        <v>115</v>
      </c>
    </row>
    <row r="242" spans="1:5" s="7" customFormat="1" ht="12.75" customHeight="1">
      <c r="A242" s="60" t="s">
        <v>843</v>
      </c>
      <c r="B242" s="61">
        <v>39701</v>
      </c>
      <c r="C242" s="60" t="s">
        <v>671</v>
      </c>
      <c r="D242" s="65" t="s">
        <v>844</v>
      </c>
      <c r="E242" s="67">
        <v>167.5</v>
      </c>
    </row>
    <row r="243" spans="1:5" s="7" customFormat="1" ht="12.75" customHeight="1">
      <c r="A243" s="57" t="s">
        <v>845</v>
      </c>
      <c r="B243" s="62">
        <v>39694</v>
      </c>
      <c r="C243" s="57" t="s">
        <v>671</v>
      </c>
      <c r="D243" s="59" t="s">
        <v>846</v>
      </c>
      <c r="E243" s="68">
        <v>250</v>
      </c>
    </row>
    <row r="244" spans="1:5" s="7" customFormat="1" ht="12.75" customHeight="1">
      <c r="A244" s="60" t="s">
        <v>847</v>
      </c>
      <c r="B244" s="61">
        <v>39694</v>
      </c>
      <c r="C244" s="60" t="s">
        <v>671</v>
      </c>
      <c r="D244" s="65" t="s">
        <v>848</v>
      </c>
      <c r="E244" s="67">
        <v>165</v>
      </c>
    </row>
    <row r="245" spans="1:5" s="7" customFormat="1" ht="12.75" customHeight="1">
      <c r="A245" s="57" t="s">
        <v>849</v>
      </c>
      <c r="B245" s="62">
        <v>39681</v>
      </c>
      <c r="C245" s="57" t="s">
        <v>671</v>
      </c>
      <c r="D245" s="59" t="s">
        <v>850</v>
      </c>
      <c r="E245" s="68">
        <v>1001</v>
      </c>
    </row>
    <row r="246" spans="1:5" s="7" customFormat="1" ht="12.75" customHeight="1">
      <c r="A246" s="60" t="s">
        <v>851</v>
      </c>
      <c r="B246" s="61">
        <v>39664</v>
      </c>
      <c r="C246" s="60" t="s">
        <v>671</v>
      </c>
      <c r="D246" s="65" t="s">
        <v>852</v>
      </c>
      <c r="E246" s="67">
        <v>500</v>
      </c>
    </row>
    <row r="247" spans="1:5" s="7" customFormat="1" ht="12.75" customHeight="1">
      <c r="A247" s="57" t="s">
        <v>853</v>
      </c>
      <c r="B247" s="62">
        <v>39664</v>
      </c>
      <c r="C247" s="57" t="s">
        <v>671</v>
      </c>
      <c r="D247" s="59" t="s">
        <v>711</v>
      </c>
      <c r="E247" s="68">
        <v>50</v>
      </c>
    </row>
    <row r="248" spans="1:5" s="7" customFormat="1" ht="12.75" customHeight="1">
      <c r="A248" s="60" t="s">
        <v>854</v>
      </c>
      <c r="B248" s="61">
        <v>39664</v>
      </c>
      <c r="C248" s="60" t="s">
        <v>671</v>
      </c>
      <c r="D248" s="65" t="s">
        <v>855</v>
      </c>
      <c r="E248" s="67">
        <v>5</v>
      </c>
    </row>
    <row r="249" spans="1:5" s="7" customFormat="1" ht="12.75" customHeight="1">
      <c r="A249" s="57" t="s">
        <v>856</v>
      </c>
      <c r="B249" s="62">
        <v>39660</v>
      </c>
      <c r="C249" s="57" t="s">
        <v>671</v>
      </c>
      <c r="D249" s="59" t="s">
        <v>857</v>
      </c>
      <c r="E249" s="68">
        <v>200</v>
      </c>
    </row>
    <row r="250" spans="1:5" s="7" customFormat="1" ht="12.75" customHeight="1">
      <c r="A250" s="60" t="s">
        <v>858</v>
      </c>
      <c r="B250" s="61">
        <v>39659</v>
      </c>
      <c r="C250" s="60" t="s">
        <v>671</v>
      </c>
      <c r="D250" s="65" t="s">
        <v>859</v>
      </c>
      <c r="E250" s="67">
        <v>82.5</v>
      </c>
    </row>
    <row r="251" spans="1:5" s="7" customFormat="1" ht="12.75" customHeight="1">
      <c r="A251" s="57" t="s">
        <v>860</v>
      </c>
      <c r="B251" s="62">
        <v>39647</v>
      </c>
      <c r="C251" s="57" t="s">
        <v>671</v>
      </c>
      <c r="D251" s="59" t="s">
        <v>861</v>
      </c>
      <c r="E251" s="68">
        <v>200</v>
      </c>
    </row>
    <row r="252" spans="1:5" s="7" customFormat="1" ht="12.75" customHeight="1">
      <c r="A252" s="60" t="s">
        <v>862</v>
      </c>
      <c r="B252" s="61">
        <v>39646</v>
      </c>
      <c r="C252" s="60" t="s">
        <v>671</v>
      </c>
      <c r="D252" s="65" t="s">
        <v>863</v>
      </c>
      <c r="E252" s="67">
        <v>100</v>
      </c>
    </row>
    <row r="253" spans="1:5" s="7" customFormat="1" ht="12.75" customHeight="1">
      <c r="A253" s="57" t="s">
        <v>864</v>
      </c>
      <c r="B253" s="62">
        <v>39638</v>
      </c>
      <c r="C253" s="57" t="s">
        <v>671</v>
      </c>
      <c r="D253" s="59" t="s">
        <v>865</v>
      </c>
      <c r="E253" s="68">
        <v>60</v>
      </c>
    </row>
    <row r="254" spans="1:5" s="7" customFormat="1" ht="12.75" customHeight="1">
      <c r="A254" s="60" t="s">
        <v>866</v>
      </c>
      <c r="B254" s="61">
        <v>39630</v>
      </c>
      <c r="C254" s="60" t="s">
        <v>671</v>
      </c>
      <c r="D254" s="65" t="s">
        <v>867</v>
      </c>
      <c r="E254" s="67">
        <v>100</v>
      </c>
    </row>
    <row r="255" spans="1:5" s="7" customFormat="1" ht="12.75" customHeight="1">
      <c r="A255" s="57" t="s">
        <v>868</v>
      </c>
      <c r="B255" s="62">
        <v>39617</v>
      </c>
      <c r="C255" s="57" t="s">
        <v>671</v>
      </c>
      <c r="D255" s="59" t="s">
        <v>869</v>
      </c>
      <c r="E255" s="68">
        <v>18.75</v>
      </c>
    </row>
    <row r="256" spans="1:5" s="7" customFormat="1" ht="12.75" customHeight="1">
      <c r="A256" s="60" t="s">
        <v>870</v>
      </c>
      <c r="B256" s="61">
        <v>39611</v>
      </c>
      <c r="C256" s="60" t="s">
        <v>671</v>
      </c>
      <c r="D256" s="65" t="s">
        <v>871</v>
      </c>
      <c r="E256" s="67">
        <v>300</v>
      </c>
    </row>
    <row r="257" spans="1:5" s="7" customFormat="1" ht="12.75" customHeight="1">
      <c r="A257" s="57" t="s">
        <v>872</v>
      </c>
      <c r="B257" s="62">
        <v>39610</v>
      </c>
      <c r="C257" s="57" t="s">
        <v>671</v>
      </c>
      <c r="D257" s="59" t="s">
        <v>873</v>
      </c>
      <c r="E257" s="68">
        <v>500</v>
      </c>
    </row>
    <row r="258" spans="1:5" s="7" customFormat="1" ht="12.75" customHeight="1">
      <c r="A258" s="60" t="s">
        <v>874</v>
      </c>
      <c r="B258" s="61">
        <v>39609</v>
      </c>
      <c r="C258" s="60" t="s">
        <v>671</v>
      </c>
      <c r="D258" s="65" t="s">
        <v>875</v>
      </c>
      <c r="E258" s="67">
        <v>200</v>
      </c>
    </row>
    <row r="259" spans="1:5" s="7" customFormat="1" ht="12.75" customHeight="1">
      <c r="A259" s="57" t="s">
        <v>876</v>
      </c>
      <c r="B259" s="62">
        <v>39609</v>
      </c>
      <c r="C259" s="57" t="s">
        <v>671</v>
      </c>
      <c r="D259" s="59" t="s">
        <v>877</v>
      </c>
      <c r="E259" s="68">
        <v>25</v>
      </c>
    </row>
    <row r="260" spans="1:5" s="7" customFormat="1" ht="12.75" customHeight="1">
      <c r="A260" s="60" t="s">
        <v>878</v>
      </c>
      <c r="B260" s="61">
        <v>39609</v>
      </c>
      <c r="C260" s="60" t="s">
        <v>671</v>
      </c>
      <c r="D260" s="65" t="s">
        <v>879</v>
      </c>
      <c r="E260" s="67">
        <v>200</v>
      </c>
    </row>
    <row r="261" spans="1:5" s="7" customFormat="1" ht="12.75" customHeight="1">
      <c r="A261" s="57" t="s">
        <v>880</v>
      </c>
      <c r="B261" s="62">
        <v>39602</v>
      </c>
      <c r="C261" s="57" t="s">
        <v>671</v>
      </c>
      <c r="D261" s="59" t="s">
        <v>881</v>
      </c>
      <c r="E261" s="68">
        <v>1.5</v>
      </c>
    </row>
    <row r="262" spans="1:5" s="7" customFormat="1" ht="12.75" customHeight="1">
      <c r="A262" s="60" t="s">
        <v>882</v>
      </c>
      <c r="B262" s="61">
        <v>39602</v>
      </c>
      <c r="C262" s="60" t="s">
        <v>671</v>
      </c>
      <c r="D262" s="65" t="s">
        <v>883</v>
      </c>
      <c r="E262" s="67">
        <v>200</v>
      </c>
    </row>
    <row r="263" spans="1:5" s="7" customFormat="1" ht="12.75" customHeight="1">
      <c r="A263" s="57" t="s">
        <v>884</v>
      </c>
      <c r="B263" s="62">
        <v>39601</v>
      </c>
      <c r="C263" s="57" t="s">
        <v>671</v>
      </c>
      <c r="D263" s="59" t="s">
        <v>885</v>
      </c>
      <c r="E263" s="68">
        <v>1000</v>
      </c>
    </row>
    <row r="264" spans="1:5" s="7" customFormat="1" ht="12.75" customHeight="1">
      <c r="A264" s="60" t="s">
        <v>886</v>
      </c>
      <c r="B264" s="61">
        <v>39589</v>
      </c>
      <c r="C264" s="60" t="s">
        <v>671</v>
      </c>
      <c r="D264" s="65" t="s">
        <v>887</v>
      </c>
      <c r="E264" s="67">
        <v>1</v>
      </c>
    </row>
    <row r="265" spans="1:5" s="7" customFormat="1" ht="12.75" customHeight="1">
      <c r="A265" s="57" t="s">
        <v>888</v>
      </c>
      <c r="B265" s="62">
        <v>39576</v>
      </c>
      <c r="C265" s="57" t="s">
        <v>671</v>
      </c>
      <c r="D265" s="59" t="s">
        <v>889</v>
      </c>
      <c r="E265" s="68">
        <v>100</v>
      </c>
    </row>
    <row r="266" spans="1:5" s="7" customFormat="1" ht="12.75" customHeight="1">
      <c r="A266" s="60" t="s">
        <v>890</v>
      </c>
      <c r="B266" s="61">
        <v>39566</v>
      </c>
      <c r="C266" s="60" t="s">
        <v>671</v>
      </c>
      <c r="D266" s="65" t="s">
        <v>816</v>
      </c>
      <c r="E266" s="67">
        <v>205</v>
      </c>
    </row>
    <row r="267" spans="1:5" s="7" customFormat="1" ht="12.75" customHeight="1">
      <c r="A267" s="57" t="s">
        <v>891</v>
      </c>
      <c r="B267" s="62">
        <v>39562</v>
      </c>
      <c r="C267" s="57" t="s">
        <v>671</v>
      </c>
      <c r="D267" s="59" t="s">
        <v>892</v>
      </c>
      <c r="E267" s="68">
        <v>150</v>
      </c>
    </row>
    <row r="268" spans="1:5" s="7" customFormat="1" ht="12.75" customHeight="1">
      <c r="A268" s="60" t="s">
        <v>893</v>
      </c>
      <c r="B268" s="61">
        <v>39553</v>
      </c>
      <c r="C268" s="60" t="s">
        <v>671</v>
      </c>
      <c r="D268" s="65" t="s">
        <v>894</v>
      </c>
      <c r="E268" s="67">
        <v>100</v>
      </c>
    </row>
    <row r="269" spans="1:5" s="7" customFormat="1" ht="12.75" customHeight="1">
      <c r="A269" s="57" t="s">
        <v>895</v>
      </c>
      <c r="B269" s="62">
        <v>39549</v>
      </c>
      <c r="C269" s="57" t="s">
        <v>671</v>
      </c>
      <c r="D269" s="59" t="s">
        <v>896</v>
      </c>
      <c r="E269" s="68">
        <v>500</v>
      </c>
    </row>
    <row r="270" spans="1:5" s="7" customFormat="1" ht="12.75" customHeight="1">
      <c r="A270" s="60" t="s">
        <v>897</v>
      </c>
      <c r="B270" s="61">
        <v>39542</v>
      </c>
      <c r="C270" s="60" t="s">
        <v>671</v>
      </c>
      <c r="D270" s="65" t="s">
        <v>898</v>
      </c>
      <c r="E270" s="67">
        <v>120</v>
      </c>
    </row>
    <row r="271" spans="1:5" s="7" customFormat="1" ht="12.75" customHeight="1">
      <c r="A271" s="57" t="s">
        <v>899</v>
      </c>
      <c r="B271" s="62">
        <v>39538</v>
      </c>
      <c r="C271" s="57" t="s">
        <v>671</v>
      </c>
      <c r="D271" s="59" t="s">
        <v>900</v>
      </c>
      <c r="E271" s="68">
        <v>110</v>
      </c>
    </row>
    <row r="272" spans="1:5" s="7" customFormat="1" ht="12.75" customHeight="1">
      <c r="A272" s="60" t="s">
        <v>901</v>
      </c>
      <c r="B272" s="61">
        <v>39534</v>
      </c>
      <c r="C272" s="60" t="s">
        <v>671</v>
      </c>
      <c r="D272" s="65" t="s">
        <v>902</v>
      </c>
      <c r="E272" s="67">
        <v>5</v>
      </c>
    </row>
    <row r="273" spans="1:5" s="7" customFormat="1" ht="12.75" customHeight="1">
      <c r="A273" s="57" t="s">
        <v>903</v>
      </c>
      <c r="B273" s="62">
        <v>39533</v>
      </c>
      <c r="C273" s="57" t="s">
        <v>671</v>
      </c>
      <c r="D273" s="59" t="s">
        <v>904</v>
      </c>
      <c r="E273" s="68">
        <v>120</v>
      </c>
    </row>
    <row r="274" spans="1:5" s="7" customFormat="1" ht="12.75" customHeight="1">
      <c r="A274" s="60" t="s">
        <v>905</v>
      </c>
      <c r="B274" s="61">
        <v>39527</v>
      </c>
      <c r="C274" s="60" t="s">
        <v>671</v>
      </c>
      <c r="D274" s="65" t="s">
        <v>906</v>
      </c>
      <c r="E274" s="67">
        <v>207.5</v>
      </c>
    </row>
    <row r="275" spans="1:5" s="7" customFormat="1" ht="12.75" customHeight="1">
      <c r="A275" s="57" t="s">
        <v>907</v>
      </c>
      <c r="B275" s="62">
        <v>39525</v>
      </c>
      <c r="C275" s="57" t="s">
        <v>671</v>
      </c>
      <c r="D275" s="59" t="s">
        <v>908</v>
      </c>
      <c r="E275" s="68">
        <v>324</v>
      </c>
    </row>
    <row r="276" spans="1:5" s="7" customFormat="1" ht="12.75" customHeight="1">
      <c r="A276" s="60" t="s">
        <v>909</v>
      </c>
      <c r="B276" s="61">
        <v>39514</v>
      </c>
      <c r="C276" s="60" t="s">
        <v>671</v>
      </c>
      <c r="D276" s="65" t="s">
        <v>910</v>
      </c>
      <c r="E276" s="67">
        <v>51</v>
      </c>
    </row>
    <row r="277" spans="1:5" s="7" customFormat="1" ht="12.75" customHeight="1">
      <c r="A277" s="57" t="s">
        <v>911</v>
      </c>
      <c r="B277" s="62">
        <v>39511</v>
      </c>
      <c r="C277" s="57" t="s">
        <v>671</v>
      </c>
      <c r="D277" s="59" t="s">
        <v>912</v>
      </c>
      <c r="E277" s="68">
        <v>200</v>
      </c>
    </row>
    <row r="278" spans="1:5" s="7" customFormat="1" ht="12.75" customHeight="1">
      <c r="A278" s="60" t="s">
        <v>913</v>
      </c>
      <c r="B278" s="61">
        <v>39504</v>
      </c>
      <c r="C278" s="60" t="s">
        <v>671</v>
      </c>
      <c r="D278" s="65" t="s">
        <v>914</v>
      </c>
      <c r="E278" s="67">
        <v>150</v>
      </c>
    </row>
    <row r="279" spans="1:5" s="7" customFormat="1" ht="12.75" customHeight="1">
      <c r="A279" s="57" t="s">
        <v>915</v>
      </c>
      <c r="B279" s="62">
        <v>39499</v>
      </c>
      <c r="C279" s="57" t="s">
        <v>671</v>
      </c>
      <c r="D279" s="59" t="s">
        <v>709</v>
      </c>
      <c r="E279" s="68">
        <v>60</v>
      </c>
    </row>
    <row r="280" spans="1:5" s="7" customFormat="1" ht="12.75" customHeight="1">
      <c r="A280" s="60" t="s">
        <v>916</v>
      </c>
      <c r="B280" s="61">
        <v>39497</v>
      </c>
      <c r="C280" s="60" t="s">
        <v>671</v>
      </c>
      <c r="D280" s="65" t="s">
        <v>917</v>
      </c>
      <c r="E280" s="67">
        <v>7</v>
      </c>
    </row>
    <row r="281" spans="1:5" s="7" customFormat="1" ht="12.75" customHeight="1">
      <c r="A281" s="57" t="s">
        <v>918</v>
      </c>
      <c r="B281" s="62">
        <v>39489</v>
      </c>
      <c r="C281" s="57" t="s">
        <v>671</v>
      </c>
      <c r="D281" s="59" t="s">
        <v>919</v>
      </c>
      <c r="E281" s="68">
        <v>1.6</v>
      </c>
    </row>
    <row r="282" spans="1:5" s="7" customFormat="1" ht="12.75" customHeight="1">
      <c r="A282" s="60" t="s">
        <v>920</v>
      </c>
      <c r="B282" s="61">
        <v>39469</v>
      </c>
      <c r="C282" s="60" t="s">
        <v>671</v>
      </c>
      <c r="D282" s="65" t="s">
        <v>732</v>
      </c>
      <c r="E282" s="67">
        <f>10000/1000</f>
        <v>10</v>
      </c>
    </row>
    <row r="283" spans="1:5" s="7" customFormat="1" ht="12.75" customHeight="1">
      <c r="A283" s="57" t="s">
        <v>921</v>
      </c>
      <c r="B283" s="62">
        <v>39465</v>
      </c>
      <c r="C283" s="57" t="s">
        <v>671</v>
      </c>
      <c r="D283" s="59" t="s">
        <v>922</v>
      </c>
      <c r="E283" s="68">
        <f>100000/1000</f>
        <v>100</v>
      </c>
    </row>
    <row r="284" spans="1:5" s="7" customFormat="1" ht="12.75" customHeight="1">
      <c r="A284" s="46"/>
      <c r="B284" s="46"/>
      <c r="C284" s="46"/>
      <c r="D284" s="46" t="s">
        <v>135</v>
      </c>
      <c r="E284" s="47">
        <f>SUM(E221:E283)</f>
        <v>10020.85</v>
      </c>
    </row>
    <row r="285" spans="1:6" ht="12.75" customHeight="1">
      <c r="A285" s="191"/>
      <c r="B285" s="192"/>
      <c r="C285" s="191"/>
      <c r="D285" s="191"/>
      <c r="E285" s="193"/>
      <c r="F285" s="194"/>
    </row>
    <row r="286" spans="1:5" ht="12.75" customHeight="1">
      <c r="A286" s="191"/>
      <c r="B286" s="192"/>
      <c r="C286" s="195"/>
      <c r="D286" s="191"/>
      <c r="E286" s="196"/>
    </row>
    <row r="287" spans="1:5" s="75" customFormat="1" ht="19.5" customHeight="1">
      <c r="A287" s="220" t="s">
        <v>136</v>
      </c>
      <c r="B287" s="221"/>
      <c r="C287" s="221"/>
      <c r="D287" s="221"/>
      <c r="E287" s="221"/>
    </row>
    <row r="288" spans="1:5" s="98" customFormat="1" ht="12.75" customHeight="1">
      <c r="A288" s="50" t="s">
        <v>3</v>
      </c>
      <c r="B288" s="50" t="s">
        <v>3211</v>
      </c>
      <c r="C288" s="44" t="s">
        <v>4</v>
      </c>
      <c r="D288" s="50" t="s">
        <v>5</v>
      </c>
      <c r="E288" s="45" t="s">
        <v>669</v>
      </c>
    </row>
    <row r="289" spans="1:5" s="7" customFormat="1" ht="12.75" customHeight="1">
      <c r="A289" s="63" t="s">
        <v>923</v>
      </c>
      <c r="B289" s="86">
        <v>39433</v>
      </c>
      <c r="C289" s="63" t="s">
        <v>671</v>
      </c>
      <c r="D289" s="64" t="s">
        <v>924</v>
      </c>
      <c r="E289" s="66">
        <v>210</v>
      </c>
    </row>
    <row r="290" spans="1:5" s="7" customFormat="1" ht="12.75" customHeight="1">
      <c r="A290" s="60" t="s">
        <v>925</v>
      </c>
      <c r="B290" s="61">
        <v>39430</v>
      </c>
      <c r="C290" s="60" t="s">
        <v>671</v>
      </c>
      <c r="D290" s="65" t="s">
        <v>926</v>
      </c>
      <c r="E290" s="67">
        <v>150</v>
      </c>
    </row>
    <row r="291" spans="1:5" s="7" customFormat="1" ht="12.75" customHeight="1">
      <c r="A291" s="57" t="s">
        <v>927</v>
      </c>
      <c r="B291" s="62">
        <v>39430</v>
      </c>
      <c r="C291" s="57" t="s">
        <v>671</v>
      </c>
      <c r="D291" s="59" t="s">
        <v>928</v>
      </c>
      <c r="E291" s="68">
        <v>0.3</v>
      </c>
    </row>
    <row r="292" spans="1:5" s="7" customFormat="1" ht="12.75" customHeight="1">
      <c r="A292" s="60" t="s">
        <v>929</v>
      </c>
      <c r="B292" s="61">
        <v>39415</v>
      </c>
      <c r="C292" s="60" t="s">
        <v>671</v>
      </c>
      <c r="D292" s="65" t="s">
        <v>930</v>
      </c>
      <c r="E292" s="67">
        <v>150</v>
      </c>
    </row>
    <row r="293" spans="1:5" s="7" customFormat="1" ht="12.75" customHeight="1">
      <c r="A293" s="57" t="s">
        <v>931</v>
      </c>
      <c r="B293" s="62">
        <v>39414</v>
      </c>
      <c r="C293" s="57" t="s">
        <v>671</v>
      </c>
      <c r="D293" s="59" t="s">
        <v>932</v>
      </c>
      <c r="E293" s="68">
        <v>117.95606518999999</v>
      </c>
    </row>
    <row r="294" spans="1:5" s="7" customFormat="1" ht="12.75" customHeight="1">
      <c r="A294" s="60" t="s">
        <v>933</v>
      </c>
      <c r="B294" s="61">
        <v>39400</v>
      </c>
      <c r="C294" s="60" t="s">
        <v>671</v>
      </c>
      <c r="D294" s="65" t="s">
        <v>934</v>
      </c>
      <c r="E294" s="67">
        <v>200</v>
      </c>
    </row>
    <row r="295" spans="1:5" s="7" customFormat="1" ht="12.75" customHeight="1">
      <c r="A295" s="57" t="s">
        <v>935</v>
      </c>
      <c r="B295" s="62">
        <v>39398</v>
      </c>
      <c r="C295" s="57" t="s">
        <v>671</v>
      </c>
      <c r="D295" s="59" t="s">
        <v>936</v>
      </c>
      <c r="E295" s="68">
        <v>8</v>
      </c>
    </row>
    <row r="296" spans="1:5" s="7" customFormat="1" ht="12.75" customHeight="1">
      <c r="A296" s="60" t="s">
        <v>937</v>
      </c>
      <c r="B296" s="61">
        <v>39394</v>
      </c>
      <c r="C296" s="60" t="s">
        <v>671</v>
      </c>
      <c r="D296" s="65" t="s">
        <v>938</v>
      </c>
      <c r="E296" s="67">
        <v>21.25</v>
      </c>
    </row>
    <row r="297" spans="1:5" s="7" customFormat="1" ht="12.75" customHeight="1">
      <c r="A297" s="57" t="s">
        <v>939</v>
      </c>
      <c r="B297" s="62">
        <v>39393</v>
      </c>
      <c r="C297" s="57" t="s">
        <v>671</v>
      </c>
      <c r="D297" s="59" t="s">
        <v>940</v>
      </c>
      <c r="E297" s="68">
        <v>40</v>
      </c>
    </row>
    <row r="298" spans="1:5" s="7" customFormat="1" ht="12.75" customHeight="1">
      <c r="A298" s="60" t="s">
        <v>941</v>
      </c>
      <c r="B298" s="61">
        <v>39386</v>
      </c>
      <c r="C298" s="60" t="s">
        <v>671</v>
      </c>
      <c r="D298" s="65" t="s">
        <v>942</v>
      </c>
      <c r="E298" s="67">
        <v>50</v>
      </c>
    </row>
    <row r="299" spans="1:5" s="7" customFormat="1" ht="12.75" customHeight="1">
      <c r="A299" s="57" t="s">
        <v>943</v>
      </c>
      <c r="B299" s="62">
        <v>39384</v>
      </c>
      <c r="C299" s="57" t="s">
        <v>671</v>
      </c>
      <c r="D299" s="59" t="s">
        <v>944</v>
      </c>
      <c r="E299" s="68">
        <v>150</v>
      </c>
    </row>
    <row r="300" spans="1:5" s="7" customFormat="1" ht="12.75" customHeight="1">
      <c r="A300" s="60" t="s">
        <v>945</v>
      </c>
      <c r="B300" s="61">
        <v>39379</v>
      </c>
      <c r="C300" s="60" t="s">
        <v>671</v>
      </c>
      <c r="D300" s="65" t="s">
        <v>946</v>
      </c>
      <c r="E300" s="67">
        <v>500</v>
      </c>
    </row>
    <row r="301" spans="1:5" s="7" customFormat="1" ht="12.75" customHeight="1">
      <c r="A301" s="57" t="s">
        <v>947</v>
      </c>
      <c r="B301" s="62">
        <v>39378</v>
      </c>
      <c r="C301" s="57" t="s">
        <v>671</v>
      </c>
      <c r="D301" s="59" t="s">
        <v>948</v>
      </c>
      <c r="E301" s="68">
        <v>100</v>
      </c>
    </row>
    <row r="302" spans="1:5" s="7" customFormat="1" ht="12.75" customHeight="1">
      <c r="A302" s="60" t="s">
        <v>949</v>
      </c>
      <c r="B302" s="61">
        <v>39372</v>
      </c>
      <c r="C302" s="60" t="s">
        <v>671</v>
      </c>
      <c r="D302" s="65" t="s">
        <v>816</v>
      </c>
      <c r="E302" s="67">
        <v>155</v>
      </c>
    </row>
    <row r="303" spans="1:5" s="7" customFormat="1" ht="12.75" customHeight="1">
      <c r="A303" s="57" t="s">
        <v>950</v>
      </c>
      <c r="B303" s="62">
        <v>39366</v>
      </c>
      <c r="C303" s="57" t="s">
        <v>671</v>
      </c>
      <c r="D303" s="59" t="s">
        <v>951</v>
      </c>
      <c r="E303" s="68">
        <v>999.9996126399999</v>
      </c>
    </row>
    <row r="304" spans="1:5" s="7" customFormat="1" ht="12.75" customHeight="1">
      <c r="A304" s="60" t="s">
        <v>952</v>
      </c>
      <c r="B304" s="61">
        <v>39366</v>
      </c>
      <c r="C304" s="60" t="s">
        <v>671</v>
      </c>
      <c r="D304" s="65" t="s">
        <v>953</v>
      </c>
      <c r="E304" s="67">
        <v>200</v>
      </c>
    </row>
    <row r="305" spans="1:5" s="7" customFormat="1" ht="12.75" customHeight="1">
      <c r="A305" s="57" t="s">
        <v>954</v>
      </c>
      <c r="B305" s="62">
        <v>39357</v>
      </c>
      <c r="C305" s="57" t="s">
        <v>671</v>
      </c>
      <c r="D305" s="59" t="s">
        <v>955</v>
      </c>
      <c r="E305" s="68">
        <v>130</v>
      </c>
    </row>
    <row r="306" spans="1:5" s="7" customFormat="1" ht="12.75" customHeight="1">
      <c r="A306" s="60" t="s">
        <v>956</v>
      </c>
      <c r="B306" s="61">
        <v>39356</v>
      </c>
      <c r="C306" s="60" t="s">
        <v>671</v>
      </c>
      <c r="D306" s="65" t="s">
        <v>957</v>
      </c>
      <c r="E306" s="67">
        <v>18</v>
      </c>
    </row>
    <row r="307" spans="1:5" s="7" customFormat="1" ht="12.75" customHeight="1">
      <c r="A307" s="57" t="s">
        <v>958</v>
      </c>
      <c r="B307" s="62">
        <v>39352</v>
      </c>
      <c r="C307" s="57" t="s">
        <v>671</v>
      </c>
      <c r="D307" s="59" t="s">
        <v>959</v>
      </c>
      <c r="E307" s="68">
        <v>7.5</v>
      </c>
    </row>
    <row r="308" spans="1:5" s="7" customFormat="1" ht="12.75" customHeight="1">
      <c r="A308" s="60" t="s">
        <v>960</v>
      </c>
      <c r="B308" s="61">
        <v>39344</v>
      </c>
      <c r="C308" s="60" t="s">
        <v>671</v>
      </c>
      <c r="D308" s="65" t="s">
        <v>961</v>
      </c>
      <c r="E308" s="67">
        <v>1</v>
      </c>
    </row>
    <row r="309" spans="1:5" s="7" customFormat="1" ht="12.75" customHeight="1">
      <c r="A309" s="57" t="s">
        <v>962</v>
      </c>
      <c r="B309" s="62">
        <v>39338</v>
      </c>
      <c r="C309" s="57" t="s">
        <v>671</v>
      </c>
      <c r="D309" s="59" t="s">
        <v>963</v>
      </c>
      <c r="E309" s="68">
        <v>1.2</v>
      </c>
    </row>
    <row r="310" spans="1:5" s="7" customFormat="1" ht="12.75" customHeight="1">
      <c r="A310" s="60" t="s">
        <v>3235</v>
      </c>
      <c r="B310" s="61">
        <v>39338</v>
      </c>
      <c r="C310" s="60" t="s">
        <v>671</v>
      </c>
      <c r="D310" s="65" t="s">
        <v>964</v>
      </c>
      <c r="E310" s="67">
        <v>90</v>
      </c>
    </row>
    <row r="311" spans="1:5" s="7" customFormat="1" ht="12.75" customHeight="1">
      <c r="A311" s="57" t="s">
        <v>965</v>
      </c>
      <c r="B311" s="62">
        <v>39337</v>
      </c>
      <c r="C311" s="57" t="s">
        <v>671</v>
      </c>
      <c r="D311" s="59" t="s">
        <v>966</v>
      </c>
      <c r="E311" s="68">
        <v>505</v>
      </c>
    </row>
    <row r="312" spans="1:5" s="7" customFormat="1" ht="12.75" customHeight="1">
      <c r="A312" s="60" t="s">
        <v>967</v>
      </c>
      <c r="B312" s="61">
        <v>39325</v>
      </c>
      <c r="C312" s="60" t="s">
        <v>671</v>
      </c>
      <c r="D312" s="65" t="s">
        <v>968</v>
      </c>
      <c r="E312" s="67">
        <v>200</v>
      </c>
    </row>
    <row r="313" spans="1:5" s="7" customFormat="1" ht="12.75" customHeight="1">
      <c r="A313" s="57" t="s">
        <v>969</v>
      </c>
      <c r="B313" s="62">
        <v>39317</v>
      </c>
      <c r="C313" s="57" t="s">
        <v>671</v>
      </c>
      <c r="D313" s="59" t="s">
        <v>970</v>
      </c>
      <c r="E313" s="68">
        <v>100</v>
      </c>
    </row>
    <row r="314" spans="1:5" s="7" customFormat="1" ht="12.75" customHeight="1">
      <c r="A314" s="60" t="s">
        <v>971</v>
      </c>
      <c r="B314" s="61">
        <v>39311</v>
      </c>
      <c r="C314" s="60" t="s">
        <v>671</v>
      </c>
      <c r="D314" s="65" t="s">
        <v>972</v>
      </c>
      <c r="E314" s="67">
        <v>6</v>
      </c>
    </row>
    <row r="315" spans="1:5" s="7" customFormat="1" ht="12.75" customHeight="1">
      <c r="A315" s="57" t="s">
        <v>973</v>
      </c>
      <c r="B315" s="62">
        <v>39297</v>
      </c>
      <c r="C315" s="57" t="s">
        <v>671</v>
      </c>
      <c r="D315" s="59" t="s">
        <v>974</v>
      </c>
      <c r="E315" s="68">
        <v>8</v>
      </c>
    </row>
    <row r="316" spans="1:5" s="7" customFormat="1" ht="12.75" customHeight="1">
      <c r="A316" s="60" t="s">
        <v>975</v>
      </c>
      <c r="B316" s="61">
        <v>39296</v>
      </c>
      <c r="C316" s="60" t="s">
        <v>671</v>
      </c>
      <c r="D316" s="65" t="s">
        <v>744</v>
      </c>
      <c r="E316" s="67">
        <v>50</v>
      </c>
    </row>
    <row r="317" spans="1:5" s="7" customFormat="1" ht="12.75" customHeight="1">
      <c r="A317" s="57" t="s">
        <v>976</v>
      </c>
      <c r="B317" s="62">
        <v>39290</v>
      </c>
      <c r="C317" s="57" t="s">
        <v>671</v>
      </c>
      <c r="D317" s="59" t="s">
        <v>977</v>
      </c>
      <c r="E317" s="68">
        <v>100</v>
      </c>
    </row>
    <row r="318" spans="1:5" s="7" customFormat="1" ht="12.75" customHeight="1">
      <c r="A318" s="60" t="s">
        <v>978</v>
      </c>
      <c r="B318" s="61">
        <v>39262</v>
      </c>
      <c r="C318" s="60" t="s">
        <v>671</v>
      </c>
      <c r="D318" s="65" t="s">
        <v>979</v>
      </c>
      <c r="E318" s="67">
        <v>340</v>
      </c>
    </row>
    <row r="319" spans="1:5" s="7" customFormat="1" ht="12.75" customHeight="1">
      <c r="A319" s="57" t="s">
        <v>980</v>
      </c>
      <c r="B319" s="62">
        <v>39261</v>
      </c>
      <c r="C319" s="57" t="s">
        <v>671</v>
      </c>
      <c r="D319" s="59" t="s">
        <v>981</v>
      </c>
      <c r="E319" s="68">
        <v>50</v>
      </c>
    </row>
    <row r="320" spans="1:5" s="7" customFormat="1" ht="12.75" customHeight="1">
      <c r="A320" s="60" t="s">
        <v>982</v>
      </c>
      <c r="B320" s="61">
        <v>39255</v>
      </c>
      <c r="C320" s="60" t="s">
        <v>671</v>
      </c>
      <c r="D320" s="65" t="s">
        <v>983</v>
      </c>
      <c r="E320" s="67">
        <v>25</v>
      </c>
    </row>
    <row r="321" spans="1:5" s="7" customFormat="1" ht="12.75" customHeight="1">
      <c r="A321" s="57" t="s">
        <v>984</v>
      </c>
      <c r="B321" s="62">
        <v>39253</v>
      </c>
      <c r="C321" s="57" t="s">
        <v>671</v>
      </c>
      <c r="D321" s="59" t="s">
        <v>985</v>
      </c>
      <c r="E321" s="68">
        <v>350</v>
      </c>
    </row>
    <row r="322" spans="1:5" s="7" customFormat="1" ht="12.75" customHeight="1">
      <c r="A322" s="60" t="s">
        <v>986</v>
      </c>
      <c r="B322" s="61">
        <v>39252</v>
      </c>
      <c r="C322" s="60" t="s">
        <v>671</v>
      </c>
      <c r="D322" s="65" t="s">
        <v>987</v>
      </c>
      <c r="E322" s="67">
        <v>50</v>
      </c>
    </row>
    <row r="323" spans="1:5" s="7" customFormat="1" ht="12.75" customHeight="1">
      <c r="A323" s="57" t="s">
        <v>988</v>
      </c>
      <c r="B323" s="62">
        <v>39252</v>
      </c>
      <c r="C323" s="57" t="s">
        <v>671</v>
      </c>
      <c r="D323" s="59" t="s">
        <v>989</v>
      </c>
      <c r="E323" s="68">
        <v>100</v>
      </c>
    </row>
    <row r="324" spans="1:5" s="7" customFormat="1" ht="12.75" customHeight="1">
      <c r="A324" s="60" t="s">
        <v>990</v>
      </c>
      <c r="B324" s="61">
        <v>39247</v>
      </c>
      <c r="C324" s="60" t="s">
        <v>671</v>
      </c>
      <c r="D324" s="65" t="s">
        <v>991</v>
      </c>
      <c r="E324" s="67">
        <v>1250</v>
      </c>
    </row>
    <row r="325" spans="1:5" s="7" customFormat="1" ht="12.75" customHeight="1">
      <c r="A325" s="57" t="s">
        <v>992</v>
      </c>
      <c r="B325" s="62">
        <v>39238</v>
      </c>
      <c r="C325" s="57" t="s">
        <v>671</v>
      </c>
      <c r="D325" s="59" t="s">
        <v>993</v>
      </c>
      <c r="E325" s="68">
        <v>100</v>
      </c>
    </row>
    <row r="326" spans="1:5" s="7" customFormat="1" ht="12.75" customHeight="1">
      <c r="A326" s="60" t="s">
        <v>994</v>
      </c>
      <c r="B326" s="61">
        <v>39232</v>
      </c>
      <c r="C326" s="60" t="s">
        <v>671</v>
      </c>
      <c r="D326" s="65" t="s">
        <v>995</v>
      </c>
      <c r="E326" s="67">
        <v>500</v>
      </c>
    </row>
    <row r="327" spans="1:5" s="7" customFormat="1" ht="12.75" customHeight="1">
      <c r="A327" s="57" t="s">
        <v>996</v>
      </c>
      <c r="B327" s="62">
        <v>39230</v>
      </c>
      <c r="C327" s="57" t="s">
        <v>671</v>
      </c>
      <c r="D327" s="59" t="s">
        <v>836</v>
      </c>
      <c r="E327" s="68">
        <v>105</v>
      </c>
    </row>
    <row r="328" spans="1:5" s="7" customFormat="1" ht="12.75" customHeight="1">
      <c r="A328" s="60" t="s">
        <v>997</v>
      </c>
      <c r="B328" s="61">
        <v>39227</v>
      </c>
      <c r="C328" s="60" t="s">
        <v>671</v>
      </c>
      <c r="D328" s="65" t="s">
        <v>998</v>
      </c>
      <c r="E328" s="67">
        <v>67</v>
      </c>
    </row>
    <row r="329" spans="1:5" s="7" customFormat="1" ht="12.75" customHeight="1">
      <c r="A329" s="57" t="s">
        <v>999</v>
      </c>
      <c r="B329" s="62">
        <v>39226</v>
      </c>
      <c r="C329" s="57" t="s">
        <v>671</v>
      </c>
      <c r="D329" s="59" t="s">
        <v>1000</v>
      </c>
      <c r="E329" s="68">
        <v>30</v>
      </c>
    </row>
    <row r="330" spans="1:5" s="7" customFormat="1" ht="12.75" customHeight="1">
      <c r="A330" s="60" t="s">
        <v>1001</v>
      </c>
      <c r="B330" s="61">
        <v>39213</v>
      </c>
      <c r="C330" s="60" t="s">
        <v>671</v>
      </c>
      <c r="D330" s="65" t="s">
        <v>1002</v>
      </c>
      <c r="E330" s="67">
        <v>15</v>
      </c>
    </row>
    <row r="331" spans="1:5" s="7" customFormat="1" ht="12.75" customHeight="1">
      <c r="A331" s="57" t="s">
        <v>1003</v>
      </c>
      <c r="B331" s="62">
        <v>39212</v>
      </c>
      <c r="C331" s="57" t="s">
        <v>671</v>
      </c>
      <c r="D331" s="59" t="s">
        <v>968</v>
      </c>
      <c r="E331" s="68">
        <v>200</v>
      </c>
    </row>
    <row r="332" spans="1:5" s="7" customFormat="1" ht="12.75" customHeight="1">
      <c r="A332" s="60" t="s">
        <v>1004</v>
      </c>
      <c r="B332" s="61">
        <v>39210</v>
      </c>
      <c r="C332" s="60" t="s">
        <v>671</v>
      </c>
      <c r="D332" s="65" t="s">
        <v>959</v>
      </c>
      <c r="E332" s="67">
        <v>7.5</v>
      </c>
    </row>
    <row r="333" spans="1:5" s="7" customFormat="1" ht="12.75" customHeight="1">
      <c r="A333" s="57" t="s">
        <v>1005</v>
      </c>
      <c r="B333" s="62">
        <v>39206</v>
      </c>
      <c r="C333" s="57" t="s">
        <v>671</v>
      </c>
      <c r="D333" s="59" t="s">
        <v>942</v>
      </c>
      <c r="E333" s="68">
        <v>50</v>
      </c>
    </row>
    <row r="334" spans="1:5" s="7" customFormat="1" ht="12.75" customHeight="1">
      <c r="A334" s="60" t="s">
        <v>1006</v>
      </c>
      <c r="B334" s="61">
        <v>39205</v>
      </c>
      <c r="C334" s="60" t="s">
        <v>671</v>
      </c>
      <c r="D334" s="65" t="s">
        <v>1007</v>
      </c>
      <c r="E334" s="67">
        <v>0.5</v>
      </c>
    </row>
    <row r="335" spans="1:5" s="7" customFormat="1" ht="12.75" customHeight="1">
      <c r="A335" s="57" t="s">
        <v>1008</v>
      </c>
      <c r="B335" s="62">
        <v>39202</v>
      </c>
      <c r="C335" s="57" t="s">
        <v>671</v>
      </c>
      <c r="D335" s="59" t="s">
        <v>1009</v>
      </c>
      <c r="E335" s="68">
        <v>3.75</v>
      </c>
    </row>
    <row r="336" spans="1:5" s="7" customFormat="1" ht="12.75" customHeight="1">
      <c r="A336" s="60" t="s">
        <v>1010</v>
      </c>
      <c r="B336" s="61">
        <v>39198</v>
      </c>
      <c r="C336" s="60" t="s">
        <v>671</v>
      </c>
      <c r="D336" s="65" t="s">
        <v>1011</v>
      </c>
      <c r="E336" s="67">
        <v>9</v>
      </c>
    </row>
    <row r="337" spans="1:5" s="7" customFormat="1" ht="12.75" customHeight="1">
      <c r="A337" s="57" t="s">
        <v>1012</v>
      </c>
      <c r="B337" s="62">
        <v>39192</v>
      </c>
      <c r="C337" s="57" t="s">
        <v>671</v>
      </c>
      <c r="D337" s="59" t="s">
        <v>1013</v>
      </c>
      <c r="E337" s="68">
        <v>60</v>
      </c>
    </row>
    <row r="338" spans="1:5" s="7" customFormat="1" ht="12.75" customHeight="1">
      <c r="A338" s="60" t="s">
        <v>1014</v>
      </c>
      <c r="B338" s="61">
        <v>39191</v>
      </c>
      <c r="C338" s="60" t="s">
        <v>671</v>
      </c>
      <c r="D338" s="65" t="s">
        <v>1015</v>
      </c>
      <c r="E338" s="67">
        <v>75</v>
      </c>
    </row>
    <row r="339" spans="1:5" s="7" customFormat="1" ht="12.75" customHeight="1">
      <c r="A339" s="57" t="s">
        <v>1016</v>
      </c>
      <c r="B339" s="62">
        <v>39182</v>
      </c>
      <c r="C339" s="57" t="s">
        <v>671</v>
      </c>
      <c r="D339" s="59" t="s">
        <v>1017</v>
      </c>
      <c r="E339" s="68">
        <v>1</v>
      </c>
    </row>
    <row r="340" spans="1:5" s="7" customFormat="1" ht="12.75" customHeight="1">
      <c r="A340" s="60" t="s">
        <v>1018</v>
      </c>
      <c r="B340" s="61">
        <v>39175</v>
      </c>
      <c r="C340" s="60" t="s">
        <v>671</v>
      </c>
      <c r="D340" s="65" t="s">
        <v>1019</v>
      </c>
      <c r="E340" s="67">
        <v>1000</v>
      </c>
    </row>
    <row r="341" spans="1:5" s="7" customFormat="1" ht="12.75" customHeight="1">
      <c r="A341" s="57" t="s">
        <v>1020</v>
      </c>
      <c r="B341" s="62">
        <v>39164</v>
      </c>
      <c r="C341" s="57" t="s">
        <v>671</v>
      </c>
      <c r="D341" s="59" t="s">
        <v>1021</v>
      </c>
      <c r="E341" s="68">
        <v>100</v>
      </c>
    </row>
    <row r="342" spans="1:5" s="7" customFormat="1" ht="12.75" customHeight="1">
      <c r="A342" s="60" t="s">
        <v>1022</v>
      </c>
      <c r="B342" s="61">
        <v>39149</v>
      </c>
      <c r="C342" s="60" t="s">
        <v>671</v>
      </c>
      <c r="D342" s="65" t="s">
        <v>932</v>
      </c>
      <c r="E342" s="67">
        <v>300</v>
      </c>
    </row>
    <row r="343" spans="1:5" s="7" customFormat="1" ht="12.75" customHeight="1">
      <c r="A343" s="57" t="s">
        <v>1023</v>
      </c>
      <c r="B343" s="62">
        <v>39142</v>
      </c>
      <c r="C343" s="57" t="s">
        <v>671</v>
      </c>
      <c r="D343" s="59" t="s">
        <v>1024</v>
      </c>
      <c r="E343" s="68">
        <v>150</v>
      </c>
    </row>
    <row r="344" spans="1:5" s="7" customFormat="1" ht="12.75" customHeight="1">
      <c r="A344" s="60" t="s">
        <v>1025</v>
      </c>
      <c r="B344" s="61">
        <v>39141</v>
      </c>
      <c r="C344" s="60" t="s">
        <v>671</v>
      </c>
      <c r="D344" s="65" t="s">
        <v>1026</v>
      </c>
      <c r="E344" s="67">
        <v>5</v>
      </c>
    </row>
    <row r="345" spans="1:5" s="7" customFormat="1" ht="12.75" customHeight="1">
      <c r="A345" s="57" t="s">
        <v>1027</v>
      </c>
      <c r="B345" s="62">
        <v>39139</v>
      </c>
      <c r="C345" s="57" t="s">
        <v>671</v>
      </c>
      <c r="D345" s="59" t="s">
        <v>1028</v>
      </c>
      <c r="E345" s="68">
        <v>100</v>
      </c>
    </row>
    <row r="346" spans="1:5" s="7" customFormat="1" ht="12.75" customHeight="1">
      <c r="A346" s="60" t="s">
        <v>1029</v>
      </c>
      <c r="B346" s="61">
        <v>39127</v>
      </c>
      <c r="C346" s="60" t="s">
        <v>671</v>
      </c>
      <c r="D346" s="65" t="s">
        <v>1030</v>
      </c>
      <c r="E346" s="67">
        <v>0.6</v>
      </c>
    </row>
    <row r="347" spans="1:5" s="7" customFormat="1" ht="12.75" customHeight="1">
      <c r="A347" s="57" t="s">
        <v>1031</v>
      </c>
      <c r="B347" s="62">
        <v>39120</v>
      </c>
      <c r="C347" s="57" t="s">
        <v>671</v>
      </c>
      <c r="D347" s="59" t="s">
        <v>1032</v>
      </c>
      <c r="E347" s="68">
        <v>30</v>
      </c>
    </row>
    <row r="348" spans="1:5" s="7" customFormat="1" ht="12.75" customHeight="1">
      <c r="A348" s="60" t="s">
        <v>1033</v>
      </c>
      <c r="B348" s="61">
        <v>39118</v>
      </c>
      <c r="C348" s="60" t="s">
        <v>671</v>
      </c>
      <c r="D348" s="65" t="s">
        <v>1034</v>
      </c>
      <c r="E348" s="67">
        <v>240</v>
      </c>
    </row>
    <row r="349" spans="1:5" s="7" customFormat="1" ht="12.75" customHeight="1">
      <c r="A349" s="57" t="s">
        <v>1035</v>
      </c>
      <c r="B349" s="62">
        <v>39114</v>
      </c>
      <c r="C349" s="57" t="s">
        <v>671</v>
      </c>
      <c r="D349" s="59" t="s">
        <v>1036</v>
      </c>
      <c r="E349" s="68">
        <v>75</v>
      </c>
    </row>
    <row r="350" spans="1:5" s="7" customFormat="1" ht="12.75" customHeight="1">
      <c r="A350" s="60" t="s">
        <v>1037</v>
      </c>
      <c r="B350" s="61">
        <v>39111</v>
      </c>
      <c r="C350" s="60" t="s">
        <v>671</v>
      </c>
      <c r="D350" s="65" t="s">
        <v>1038</v>
      </c>
      <c r="E350" s="67">
        <v>100</v>
      </c>
    </row>
    <row r="351" spans="1:5" s="7" customFormat="1" ht="12.75" customHeight="1">
      <c r="A351" s="57" t="s">
        <v>1039</v>
      </c>
      <c r="B351" s="62">
        <v>39106</v>
      </c>
      <c r="C351" s="57" t="s">
        <v>671</v>
      </c>
      <c r="D351" s="59" t="s">
        <v>1040</v>
      </c>
      <c r="E351" s="68">
        <v>50</v>
      </c>
    </row>
    <row r="352" spans="1:5" s="7" customFormat="1" ht="12.75" customHeight="1">
      <c r="A352" s="60" t="s">
        <v>1041</v>
      </c>
      <c r="B352" s="61">
        <v>39094</v>
      </c>
      <c r="C352" s="60" t="s">
        <v>671</v>
      </c>
      <c r="D352" s="65" t="s">
        <v>1042</v>
      </c>
      <c r="E352" s="67">
        <v>150</v>
      </c>
    </row>
    <row r="353" spans="1:5" s="7" customFormat="1" ht="12.75" customHeight="1">
      <c r="A353" s="57" t="s">
        <v>1043</v>
      </c>
      <c r="B353" s="62">
        <v>39091</v>
      </c>
      <c r="C353" s="57" t="s">
        <v>671</v>
      </c>
      <c r="D353" s="59" t="s">
        <v>1044</v>
      </c>
      <c r="E353" s="68">
        <v>3</v>
      </c>
    </row>
    <row r="354" spans="1:5" s="7" customFormat="1" ht="12.75" customHeight="1">
      <c r="A354" s="46"/>
      <c r="B354" s="46"/>
      <c r="C354" s="46"/>
      <c r="D354" s="46" t="s">
        <v>276</v>
      </c>
      <c r="E354" s="47">
        <f>SUM(E289:E353)</f>
        <v>9961.55567783</v>
      </c>
    </row>
  </sheetData>
  <sheetProtection/>
  <mergeCells count="12">
    <mergeCell ref="A5:E5"/>
    <mergeCell ref="A16:E16"/>
    <mergeCell ref="A1:E1"/>
    <mergeCell ref="A29:E29"/>
    <mergeCell ref="A287:E287"/>
    <mergeCell ref="A219:E219"/>
    <mergeCell ref="A182:E182"/>
    <mergeCell ref="A136:E136"/>
    <mergeCell ref="A102:E102"/>
    <mergeCell ref="A74:E74"/>
    <mergeCell ref="A52:E52"/>
    <mergeCell ref="A6:E6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portrait" paperSize="9" scale="67" r:id="rId1"/>
  <rowBreaks count="4" manualBreakCount="4">
    <brk id="108" max="4" man="1"/>
    <brk id="177" max="4" man="1"/>
    <brk id="246" max="4" man="1"/>
    <brk id="30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F260"/>
  <sheetViews>
    <sheetView showGridLines="0" showRowColHeaders="0" zoomScale="85" zoomScaleNormal="85" zoomScaleSheetLayoutView="40" zoomScalePageLayoutView="0" workbookViewId="0" topLeftCell="A1">
      <selection activeCell="A3" sqref="A3"/>
    </sheetView>
  </sheetViews>
  <sheetFormatPr defaultColWidth="9.140625" defaultRowHeight="12.75" customHeight="1"/>
  <cols>
    <col min="1" max="2" width="25.7109375" style="174" customWidth="1"/>
    <col min="3" max="3" width="20.7109375" style="174" customWidth="1"/>
    <col min="4" max="4" width="70.7109375" style="174" customWidth="1"/>
    <col min="5" max="5" width="30.7109375" style="174" customWidth="1"/>
    <col min="6" max="16384" width="9.140625" style="174" customWidth="1"/>
  </cols>
  <sheetData>
    <row r="1" spans="1:6" s="97" customFormat="1" ht="19.5" customHeight="1">
      <c r="A1" s="222" t="s">
        <v>3212</v>
      </c>
      <c r="B1" s="223"/>
      <c r="C1" s="223"/>
      <c r="D1" s="223"/>
      <c r="E1" s="223"/>
      <c r="F1" s="164"/>
    </row>
    <row r="2" spans="1:6" s="97" customFormat="1" ht="30" customHeight="1">
      <c r="A2" s="31" t="s">
        <v>277</v>
      </c>
      <c r="B2" s="74"/>
      <c r="C2" s="75"/>
      <c r="D2" s="75"/>
      <c r="E2" s="75"/>
      <c r="F2" s="164"/>
    </row>
    <row r="3" spans="1:6" s="97" customFormat="1" ht="12.75" customHeight="1">
      <c r="A3" s="71"/>
      <c r="B3" s="74"/>
      <c r="C3" s="75"/>
      <c r="D3" s="75"/>
      <c r="E3" s="75"/>
      <c r="F3" s="164"/>
    </row>
    <row r="4" spans="1:6" s="97" customFormat="1" ht="12.75" customHeight="1">
      <c r="A4" s="71"/>
      <c r="B4" s="74"/>
      <c r="C4" s="75"/>
      <c r="D4" s="75"/>
      <c r="E4" s="75"/>
      <c r="F4" s="164"/>
    </row>
    <row r="5" spans="1:5" s="163" customFormat="1" ht="19.5" customHeight="1">
      <c r="A5" s="217" t="s">
        <v>1555</v>
      </c>
      <c r="B5" s="217"/>
      <c r="C5" s="217"/>
      <c r="D5" s="217"/>
      <c r="E5" s="217"/>
    </row>
    <row r="6" spans="1:5" s="75" customFormat="1" ht="19.5" customHeight="1">
      <c r="A6" s="220" t="s">
        <v>3216</v>
      </c>
      <c r="B6" s="221"/>
      <c r="C6" s="221"/>
      <c r="D6" s="221"/>
      <c r="E6" s="221"/>
    </row>
    <row r="7" spans="1:5" s="98" customFormat="1" ht="12.75" customHeight="1">
      <c r="A7" s="50" t="s">
        <v>278</v>
      </c>
      <c r="B7" s="50" t="s">
        <v>3206</v>
      </c>
      <c r="C7" s="44" t="s">
        <v>4</v>
      </c>
      <c r="D7" s="50" t="s">
        <v>5</v>
      </c>
      <c r="E7" s="45" t="s">
        <v>3207</v>
      </c>
    </row>
    <row r="8" spans="1:5" s="7" customFormat="1" ht="12.75" customHeight="1">
      <c r="A8" s="57"/>
      <c r="B8" s="62">
        <v>42487</v>
      </c>
      <c r="C8" s="57" t="s">
        <v>671</v>
      </c>
      <c r="D8" s="59" t="s">
        <v>3225</v>
      </c>
      <c r="E8" s="68">
        <v>1.5</v>
      </c>
    </row>
    <row r="9" spans="1:5" s="7" customFormat="1" ht="12.75" customHeight="1">
      <c r="A9" s="60"/>
      <c r="B9" s="61">
        <v>42465</v>
      </c>
      <c r="C9" s="60" t="s">
        <v>671</v>
      </c>
      <c r="D9" s="65" t="s">
        <v>3304</v>
      </c>
      <c r="E9" s="67">
        <v>2</v>
      </c>
    </row>
    <row r="10" spans="1:5" s="7" customFormat="1" ht="12.75" customHeight="1">
      <c r="A10" s="57"/>
      <c r="B10" s="62">
        <v>42443</v>
      </c>
      <c r="C10" s="57" t="s">
        <v>671</v>
      </c>
      <c r="D10" s="59" t="s">
        <v>3284</v>
      </c>
      <c r="E10" s="68">
        <v>800</v>
      </c>
    </row>
    <row r="11" spans="1:5" s="7" customFormat="1" ht="12.75" customHeight="1">
      <c r="A11" s="60"/>
      <c r="B11" s="61">
        <v>42440</v>
      </c>
      <c r="C11" s="60" t="s">
        <v>671</v>
      </c>
      <c r="D11" s="65" t="s">
        <v>3285</v>
      </c>
      <c r="E11" s="67">
        <v>10</v>
      </c>
    </row>
    <row r="12" spans="1:5" s="7" customFormat="1" ht="12.75" customHeight="1">
      <c r="A12" s="57"/>
      <c r="B12" s="62">
        <v>42426</v>
      </c>
      <c r="C12" s="57" t="s">
        <v>671</v>
      </c>
      <c r="D12" s="59" t="s">
        <v>3251</v>
      </c>
      <c r="E12" s="68">
        <v>7</v>
      </c>
    </row>
    <row r="13" spans="1:5" s="7" customFormat="1" ht="12.75" customHeight="1">
      <c r="A13" s="60"/>
      <c r="B13" s="61">
        <v>42424</v>
      </c>
      <c r="C13" s="60" t="s">
        <v>671</v>
      </c>
      <c r="D13" s="65" t="s">
        <v>3250</v>
      </c>
      <c r="E13" s="67">
        <v>41</v>
      </c>
    </row>
    <row r="14" spans="1:5" s="7" customFormat="1" ht="12.75" customHeight="1">
      <c r="A14" s="57"/>
      <c r="B14" s="62">
        <v>42424</v>
      </c>
      <c r="C14" s="57" t="s">
        <v>671</v>
      </c>
      <c r="D14" s="59" t="s">
        <v>3250</v>
      </c>
      <c r="E14" s="68">
        <v>0.1</v>
      </c>
    </row>
    <row r="15" spans="1:5" s="7" customFormat="1" ht="12.75" customHeight="1">
      <c r="A15" s="60"/>
      <c r="B15" s="61">
        <v>42422</v>
      </c>
      <c r="C15" s="60" t="s">
        <v>671</v>
      </c>
      <c r="D15" s="65" t="s">
        <v>3249</v>
      </c>
      <c r="E15" s="67">
        <v>0.675</v>
      </c>
    </row>
    <row r="16" spans="1:5" s="7" customFormat="1" ht="12.75" customHeight="1">
      <c r="A16" s="57"/>
      <c r="B16" s="62">
        <v>42422</v>
      </c>
      <c r="C16" s="57" t="s">
        <v>671</v>
      </c>
      <c r="D16" s="59" t="s">
        <v>3249</v>
      </c>
      <c r="E16" s="68">
        <v>0.625</v>
      </c>
    </row>
    <row r="17" spans="1:5" s="7" customFormat="1" ht="12.75" customHeight="1">
      <c r="A17" s="60"/>
      <c r="B17" s="61">
        <v>42390</v>
      </c>
      <c r="C17" s="60" t="s">
        <v>671</v>
      </c>
      <c r="D17" s="65" t="s">
        <v>3226</v>
      </c>
      <c r="E17" s="67">
        <v>2</v>
      </c>
    </row>
    <row r="18" spans="1:5" s="7" customFormat="1" ht="12.75" customHeight="1">
      <c r="A18" s="57"/>
      <c r="B18" s="62">
        <v>42382</v>
      </c>
      <c r="C18" s="57" t="s">
        <v>671</v>
      </c>
      <c r="D18" s="59" t="s">
        <v>3227</v>
      </c>
      <c r="E18" s="68">
        <v>20</v>
      </c>
    </row>
    <row r="19" spans="1:5" s="7" customFormat="1" ht="12.75" customHeight="1">
      <c r="A19" s="60"/>
      <c r="B19" s="61">
        <v>42382</v>
      </c>
      <c r="C19" s="60" t="s">
        <v>671</v>
      </c>
      <c r="D19" s="65" t="s">
        <v>3227</v>
      </c>
      <c r="E19" s="67">
        <v>2</v>
      </c>
    </row>
    <row r="20" spans="1:5" s="7" customFormat="1" ht="12.75" customHeight="1">
      <c r="A20" s="57"/>
      <c r="B20" s="62">
        <v>42380</v>
      </c>
      <c r="C20" s="57" t="s">
        <v>671</v>
      </c>
      <c r="D20" s="59" t="s">
        <v>3228</v>
      </c>
      <c r="E20" s="68">
        <v>0.275</v>
      </c>
    </row>
    <row r="21" spans="1:5" s="7" customFormat="1" ht="12.75" customHeight="1">
      <c r="A21" s="60"/>
      <c r="B21" s="61">
        <v>42374</v>
      </c>
      <c r="C21" s="60" t="s">
        <v>671</v>
      </c>
      <c r="D21" s="65" t="s">
        <v>3222</v>
      </c>
      <c r="E21" s="67">
        <v>0.1</v>
      </c>
    </row>
    <row r="22" spans="1:5" s="7" customFormat="1" ht="12.75" customHeight="1">
      <c r="A22" s="46"/>
      <c r="B22" s="46"/>
      <c r="C22" s="46"/>
      <c r="D22" s="46" t="s">
        <v>3215</v>
      </c>
      <c r="E22" s="47">
        <f>SUM(E8:E21)</f>
        <v>887.275</v>
      </c>
    </row>
    <row r="23" spans="1:5" s="108" customFormat="1" ht="12.75" customHeight="1">
      <c r="A23" s="129"/>
      <c r="B23" s="129"/>
      <c r="C23" s="129"/>
      <c r="D23" s="129"/>
      <c r="E23" s="129"/>
    </row>
    <row r="24" spans="1:5" s="75" customFormat="1" ht="12.75" customHeight="1">
      <c r="A24" s="35"/>
      <c r="B24" s="36"/>
      <c r="C24" s="32"/>
      <c r="D24" s="32"/>
      <c r="E24" s="37"/>
    </row>
    <row r="25" spans="1:5" s="75" customFormat="1" ht="19.5" customHeight="1">
      <c r="A25" s="220" t="s">
        <v>2360</v>
      </c>
      <c r="B25" s="221"/>
      <c r="C25" s="221"/>
      <c r="D25" s="221"/>
      <c r="E25" s="221"/>
    </row>
    <row r="26" spans="1:5" s="98" customFormat="1" ht="12.75" customHeight="1">
      <c r="A26" s="50" t="s">
        <v>278</v>
      </c>
      <c r="B26" s="50" t="s">
        <v>3206</v>
      </c>
      <c r="C26" s="44" t="s">
        <v>4</v>
      </c>
      <c r="D26" s="50" t="s">
        <v>5</v>
      </c>
      <c r="E26" s="45" t="s">
        <v>3207</v>
      </c>
    </row>
    <row r="27" spans="1:5" s="7" customFormat="1" ht="12.75" customHeight="1">
      <c r="A27" s="63"/>
      <c r="B27" s="86">
        <v>42367</v>
      </c>
      <c r="C27" s="63" t="s">
        <v>671</v>
      </c>
      <c r="D27" s="64" t="s">
        <v>3222</v>
      </c>
      <c r="E27" s="66">
        <v>20.61</v>
      </c>
    </row>
    <row r="28" spans="1:5" s="7" customFormat="1" ht="12.75" customHeight="1">
      <c r="A28" s="60"/>
      <c r="B28" s="61">
        <v>42367</v>
      </c>
      <c r="C28" s="60" t="s">
        <v>671</v>
      </c>
      <c r="D28" s="65" t="s">
        <v>3222</v>
      </c>
      <c r="E28" s="67">
        <v>0.01</v>
      </c>
    </row>
    <row r="29" spans="1:5" s="7" customFormat="1" ht="12.75" customHeight="1">
      <c r="A29" s="57"/>
      <c r="B29" s="62">
        <v>42367</v>
      </c>
      <c r="C29" s="57" t="s">
        <v>671</v>
      </c>
      <c r="D29" s="59" t="s">
        <v>3222</v>
      </c>
      <c r="E29" s="68">
        <v>0.01</v>
      </c>
    </row>
    <row r="30" spans="1:5" s="7" customFormat="1" ht="12.75" customHeight="1">
      <c r="A30" s="60"/>
      <c r="B30" s="61">
        <v>42352</v>
      </c>
      <c r="C30" s="60" t="s">
        <v>671</v>
      </c>
      <c r="D30" s="65" t="s">
        <v>3223</v>
      </c>
      <c r="E30" s="67">
        <v>13</v>
      </c>
    </row>
    <row r="31" spans="1:5" s="7" customFormat="1" ht="12.75" customHeight="1">
      <c r="A31" s="57"/>
      <c r="B31" s="62">
        <v>42342</v>
      </c>
      <c r="C31" s="57" t="s">
        <v>671</v>
      </c>
      <c r="D31" s="59" t="s">
        <v>3224</v>
      </c>
      <c r="E31" s="68">
        <v>35</v>
      </c>
    </row>
    <row r="32" spans="1:5" s="7" customFormat="1" ht="12.75" customHeight="1">
      <c r="A32" s="60"/>
      <c r="B32" s="61">
        <v>42334</v>
      </c>
      <c r="C32" s="60" t="s">
        <v>671</v>
      </c>
      <c r="D32" s="65" t="s">
        <v>3225</v>
      </c>
      <c r="E32" s="67">
        <v>1</v>
      </c>
    </row>
    <row r="33" spans="1:5" s="7" customFormat="1" ht="12.75" customHeight="1">
      <c r="A33" s="57"/>
      <c r="B33" s="62">
        <v>42314</v>
      </c>
      <c r="C33" s="57" t="s">
        <v>671</v>
      </c>
      <c r="D33" s="59" t="s">
        <v>2391</v>
      </c>
      <c r="E33" s="68">
        <v>3</v>
      </c>
    </row>
    <row r="34" spans="1:5" s="7" customFormat="1" ht="12.75" customHeight="1">
      <c r="A34" s="60"/>
      <c r="B34" s="61">
        <v>42093</v>
      </c>
      <c r="C34" s="60" t="s">
        <v>671</v>
      </c>
      <c r="D34" s="65" t="s">
        <v>3174</v>
      </c>
      <c r="E34" s="67">
        <v>12.536</v>
      </c>
    </row>
    <row r="35" spans="1:5" s="7" customFormat="1" ht="12.75" customHeight="1">
      <c r="A35" s="46"/>
      <c r="B35" s="46"/>
      <c r="C35" s="46"/>
      <c r="D35" s="46" t="s">
        <v>2361</v>
      </c>
      <c r="E35" s="47">
        <f>SUM(E27:E34)</f>
        <v>85.166</v>
      </c>
    </row>
    <row r="36" spans="1:5" s="108" customFormat="1" ht="12.75" customHeight="1">
      <c r="A36" s="129"/>
      <c r="B36" s="129"/>
      <c r="C36" s="129"/>
      <c r="D36" s="129"/>
      <c r="E36" s="129"/>
    </row>
    <row r="37" spans="1:5" s="75" customFormat="1" ht="12.75" customHeight="1">
      <c r="A37" s="35"/>
      <c r="B37" s="36"/>
      <c r="C37" s="32"/>
      <c r="D37" s="32"/>
      <c r="E37" s="37"/>
    </row>
    <row r="38" spans="1:5" s="75" customFormat="1" ht="19.5" customHeight="1">
      <c r="A38" s="220" t="s">
        <v>2128</v>
      </c>
      <c r="B38" s="221"/>
      <c r="C38" s="221"/>
      <c r="D38" s="221"/>
      <c r="E38" s="221"/>
    </row>
    <row r="39" spans="1:5" s="98" customFormat="1" ht="12.75" customHeight="1">
      <c r="A39" s="50" t="s">
        <v>278</v>
      </c>
      <c r="B39" s="50" t="s">
        <v>3206</v>
      </c>
      <c r="C39" s="44" t="s">
        <v>4</v>
      </c>
      <c r="D39" s="50" t="s">
        <v>5</v>
      </c>
      <c r="E39" s="45" t="s">
        <v>3207</v>
      </c>
    </row>
    <row r="40" spans="1:5" s="7" customFormat="1" ht="12.75" customHeight="1">
      <c r="A40" s="63"/>
      <c r="B40" s="86">
        <v>41682</v>
      </c>
      <c r="C40" s="63" t="s">
        <v>671</v>
      </c>
      <c r="D40" s="64" t="s">
        <v>2160</v>
      </c>
      <c r="E40" s="66">
        <v>50</v>
      </c>
    </row>
    <row r="41" spans="1:5" s="7" customFormat="1" ht="12.75" customHeight="1">
      <c r="A41" s="60"/>
      <c r="B41" s="61">
        <v>41682</v>
      </c>
      <c r="C41" s="60" t="s">
        <v>671</v>
      </c>
      <c r="D41" s="65" t="s">
        <v>2160</v>
      </c>
      <c r="E41" s="67">
        <v>50</v>
      </c>
    </row>
    <row r="42" spans="1:5" s="75" customFormat="1" ht="12.75" customHeight="1">
      <c r="A42" s="46"/>
      <c r="B42" s="46"/>
      <c r="C42" s="48"/>
      <c r="D42" s="48" t="s">
        <v>2127</v>
      </c>
      <c r="E42" s="49">
        <f>SUM(E40:E41)</f>
        <v>100</v>
      </c>
    </row>
    <row r="43" spans="1:5" s="75" customFormat="1" ht="12.75" customHeight="1">
      <c r="A43" s="35"/>
      <c r="B43" s="36"/>
      <c r="C43" s="32"/>
      <c r="D43" s="32"/>
      <c r="E43" s="37"/>
    </row>
    <row r="44" spans="1:5" s="75" customFormat="1" ht="12.75" customHeight="1">
      <c r="A44" s="35"/>
      <c r="B44" s="36"/>
      <c r="C44" s="32"/>
      <c r="D44" s="32"/>
      <c r="E44" s="37"/>
    </row>
    <row r="45" spans="1:5" s="75" customFormat="1" ht="19.5" customHeight="1">
      <c r="A45" s="220" t="s">
        <v>1794</v>
      </c>
      <c r="B45" s="221"/>
      <c r="C45" s="221"/>
      <c r="D45" s="221"/>
      <c r="E45" s="221"/>
    </row>
    <row r="46" spans="1:5" s="98" customFormat="1" ht="12.75" customHeight="1">
      <c r="A46" s="50" t="s">
        <v>278</v>
      </c>
      <c r="B46" s="50" t="s">
        <v>3206</v>
      </c>
      <c r="C46" s="44" t="s">
        <v>4</v>
      </c>
      <c r="D46" s="50" t="s">
        <v>5</v>
      </c>
      <c r="E46" s="45" t="s">
        <v>3207</v>
      </c>
    </row>
    <row r="47" spans="1:5" s="7" customFormat="1" ht="12.75" customHeight="1">
      <c r="A47" s="63"/>
      <c r="B47" s="86">
        <v>41467</v>
      </c>
      <c r="C47" s="63" t="s">
        <v>671</v>
      </c>
      <c r="D47" s="64" t="s">
        <v>1960</v>
      </c>
      <c r="E47" s="66">
        <v>187.64</v>
      </c>
    </row>
    <row r="48" spans="1:5" s="7" customFormat="1" ht="12.75" customHeight="1">
      <c r="A48" s="60"/>
      <c r="B48" s="61">
        <v>41309</v>
      </c>
      <c r="C48" s="60" t="s">
        <v>671</v>
      </c>
      <c r="D48" s="65" t="s">
        <v>1337</v>
      </c>
      <c r="E48" s="67">
        <v>0.5</v>
      </c>
    </row>
    <row r="49" spans="1:5" s="7" customFormat="1" ht="12.75" customHeight="1">
      <c r="A49" s="57"/>
      <c r="B49" s="62">
        <v>41291</v>
      </c>
      <c r="C49" s="57" t="s">
        <v>671</v>
      </c>
      <c r="D49" s="59" t="s">
        <v>1554</v>
      </c>
      <c r="E49" s="68">
        <v>0.5</v>
      </c>
    </row>
    <row r="50" spans="1:5" s="7" customFormat="1" ht="12.75" customHeight="1">
      <c r="A50" s="60"/>
      <c r="B50" s="61">
        <v>41284</v>
      </c>
      <c r="C50" s="60" t="s">
        <v>671</v>
      </c>
      <c r="D50" s="65" t="s">
        <v>1622</v>
      </c>
      <c r="E50" s="67">
        <v>0.3</v>
      </c>
    </row>
    <row r="51" spans="1:5" s="75" customFormat="1" ht="12.75" customHeight="1">
      <c r="A51" s="46"/>
      <c r="B51" s="46"/>
      <c r="C51" s="48"/>
      <c r="D51" s="48" t="s">
        <v>1798</v>
      </c>
      <c r="E51" s="49">
        <f>SUM(E47:E50)</f>
        <v>188.94</v>
      </c>
    </row>
    <row r="52" spans="1:5" s="75" customFormat="1" ht="12.75" customHeight="1">
      <c r="A52" s="35"/>
      <c r="B52" s="36"/>
      <c r="C52" s="32"/>
      <c r="D52" s="32"/>
      <c r="E52" s="37"/>
    </row>
    <row r="53" spans="1:5" s="75" customFormat="1" ht="12.75" customHeight="1">
      <c r="A53" s="35"/>
      <c r="B53" s="36"/>
      <c r="C53" s="32"/>
      <c r="D53" s="32"/>
      <c r="E53" s="37"/>
    </row>
    <row r="54" spans="1:5" s="75" customFormat="1" ht="19.5" customHeight="1">
      <c r="A54" s="220" t="s">
        <v>1484</v>
      </c>
      <c r="B54" s="221"/>
      <c r="C54" s="221"/>
      <c r="D54" s="221"/>
      <c r="E54" s="221"/>
    </row>
    <row r="55" spans="1:5" s="98" customFormat="1" ht="12.75" customHeight="1">
      <c r="A55" s="50" t="s">
        <v>278</v>
      </c>
      <c r="B55" s="50" t="s">
        <v>3206</v>
      </c>
      <c r="C55" s="44" t="s">
        <v>4</v>
      </c>
      <c r="D55" s="50" t="s">
        <v>5</v>
      </c>
      <c r="E55" s="45" t="s">
        <v>3207</v>
      </c>
    </row>
    <row r="56" spans="1:5" s="7" customFormat="1" ht="12.75" customHeight="1">
      <c r="A56" s="63"/>
      <c r="B56" s="86">
        <v>41239</v>
      </c>
      <c r="C56" s="63" t="s">
        <v>671</v>
      </c>
      <c r="D56" s="64" t="s">
        <v>1173</v>
      </c>
      <c r="E56" s="66">
        <v>0.5</v>
      </c>
    </row>
    <row r="57" spans="1:5" s="7" customFormat="1" ht="12.75" customHeight="1">
      <c r="A57" s="60"/>
      <c r="B57" s="61">
        <v>41169</v>
      </c>
      <c r="C57" s="60" t="s">
        <v>671</v>
      </c>
      <c r="D57" s="65" t="s">
        <v>1752</v>
      </c>
      <c r="E57" s="67">
        <v>150</v>
      </c>
    </row>
    <row r="58" spans="1:5" s="7" customFormat="1" ht="12.75" customHeight="1">
      <c r="A58" s="57"/>
      <c r="B58" s="62">
        <v>41115</v>
      </c>
      <c r="C58" s="57" t="s">
        <v>671</v>
      </c>
      <c r="D58" s="59" t="s">
        <v>1681</v>
      </c>
      <c r="E58" s="68">
        <v>1.4</v>
      </c>
    </row>
    <row r="59" spans="1:5" s="7" customFormat="1" ht="12.75" customHeight="1">
      <c r="A59" s="60"/>
      <c r="B59" s="61">
        <v>41103</v>
      </c>
      <c r="C59" s="60" t="s">
        <v>671</v>
      </c>
      <c r="D59" s="65" t="s">
        <v>1583</v>
      </c>
      <c r="E59" s="67">
        <v>0.372</v>
      </c>
    </row>
    <row r="60" spans="1:5" s="7" customFormat="1" ht="12.75" customHeight="1">
      <c r="A60" s="57"/>
      <c r="B60" s="62">
        <v>41092</v>
      </c>
      <c r="C60" s="57" t="s">
        <v>671</v>
      </c>
      <c r="D60" s="59" t="s">
        <v>1554</v>
      </c>
      <c r="E60" s="68">
        <v>1</v>
      </c>
    </row>
    <row r="61" spans="1:5" s="7" customFormat="1" ht="12.75" customHeight="1">
      <c r="A61" s="60"/>
      <c r="B61" s="61">
        <v>41061</v>
      </c>
      <c r="C61" s="60" t="s">
        <v>671</v>
      </c>
      <c r="D61" s="65" t="s">
        <v>1622</v>
      </c>
      <c r="E61" s="67">
        <v>0.6</v>
      </c>
    </row>
    <row r="62" spans="1:5" s="7" customFormat="1" ht="12.75" customHeight="1">
      <c r="A62" s="57"/>
      <c r="B62" s="62">
        <v>41053</v>
      </c>
      <c r="C62" s="57" t="s">
        <v>671</v>
      </c>
      <c r="D62" s="59" t="s">
        <v>1599</v>
      </c>
      <c r="E62" s="68">
        <v>0.3</v>
      </c>
    </row>
    <row r="63" spans="1:5" s="7" customFormat="1" ht="12.75" customHeight="1">
      <c r="A63" s="60"/>
      <c r="B63" s="61">
        <v>40969</v>
      </c>
      <c r="C63" s="60" t="s">
        <v>671</v>
      </c>
      <c r="D63" s="65" t="s">
        <v>1554</v>
      </c>
      <c r="E63" s="67">
        <v>0.35</v>
      </c>
    </row>
    <row r="64" spans="1:5" s="7" customFormat="1" ht="12.75" customHeight="1">
      <c r="A64" s="57"/>
      <c r="B64" s="62">
        <v>40968</v>
      </c>
      <c r="C64" s="57" t="s">
        <v>671</v>
      </c>
      <c r="D64" s="59" t="s">
        <v>1583</v>
      </c>
      <c r="E64" s="68">
        <v>0.3</v>
      </c>
    </row>
    <row r="65" spans="1:5" s="7" customFormat="1" ht="12.75" customHeight="1">
      <c r="A65" s="60"/>
      <c r="B65" s="61">
        <v>40968</v>
      </c>
      <c r="C65" s="60" t="s">
        <v>671</v>
      </c>
      <c r="D65" s="65" t="s">
        <v>1553</v>
      </c>
      <c r="E65" s="67">
        <v>2</v>
      </c>
    </row>
    <row r="66" spans="1:5" s="7" customFormat="1" ht="12.75" customHeight="1">
      <c r="A66" s="57"/>
      <c r="B66" s="62">
        <v>40962</v>
      </c>
      <c r="C66" s="57" t="s">
        <v>671</v>
      </c>
      <c r="D66" s="59" t="s">
        <v>1534</v>
      </c>
      <c r="E66" s="68">
        <v>2.5</v>
      </c>
    </row>
    <row r="67" spans="1:5" s="7" customFormat="1" ht="12.75" customHeight="1">
      <c r="A67" s="60"/>
      <c r="B67" s="61">
        <v>40952</v>
      </c>
      <c r="C67" s="60" t="s">
        <v>671</v>
      </c>
      <c r="D67" s="65" t="s">
        <v>1131</v>
      </c>
      <c r="E67" s="67">
        <v>0.5</v>
      </c>
    </row>
    <row r="68" spans="1:5" s="7" customFormat="1" ht="12.75" customHeight="1">
      <c r="A68" s="57"/>
      <c r="B68" s="62">
        <v>40926</v>
      </c>
      <c r="C68" s="57" t="s">
        <v>671</v>
      </c>
      <c r="D68" s="59" t="s">
        <v>1533</v>
      </c>
      <c r="E68" s="68">
        <v>0.5</v>
      </c>
    </row>
    <row r="69" spans="1:5" s="75" customFormat="1" ht="12.75" customHeight="1">
      <c r="A69" s="46"/>
      <c r="B69" s="46"/>
      <c r="C69" s="48"/>
      <c r="D69" s="48" t="s">
        <v>1485</v>
      </c>
      <c r="E69" s="49">
        <f>SUM(E56:E68)</f>
        <v>160.32200000000003</v>
      </c>
    </row>
    <row r="70" spans="1:5" s="75" customFormat="1" ht="12.75" customHeight="1">
      <c r="A70" s="35"/>
      <c r="B70" s="36"/>
      <c r="C70" s="32"/>
      <c r="D70" s="32"/>
      <c r="E70" s="37"/>
    </row>
    <row r="71" spans="1:5" s="75" customFormat="1" ht="12.75" customHeight="1">
      <c r="A71" s="35"/>
      <c r="B71" s="36"/>
      <c r="C71" s="32"/>
      <c r="D71" s="32"/>
      <c r="E71" s="37"/>
    </row>
    <row r="72" spans="1:5" s="75" customFormat="1" ht="19.5" customHeight="1">
      <c r="A72" s="220" t="s">
        <v>2</v>
      </c>
      <c r="B72" s="221"/>
      <c r="C72" s="221"/>
      <c r="D72" s="221"/>
      <c r="E72" s="221"/>
    </row>
    <row r="73" spans="1:5" s="98" customFormat="1" ht="12.75" customHeight="1">
      <c r="A73" s="50" t="s">
        <v>278</v>
      </c>
      <c r="B73" s="50" t="s">
        <v>3206</v>
      </c>
      <c r="C73" s="44" t="s">
        <v>4</v>
      </c>
      <c r="D73" s="50" t="s">
        <v>5</v>
      </c>
      <c r="E73" s="45" t="s">
        <v>3207</v>
      </c>
    </row>
    <row r="74" spans="1:5" s="7" customFormat="1" ht="12.75" customHeight="1">
      <c r="A74" s="63"/>
      <c r="B74" s="86">
        <v>40892</v>
      </c>
      <c r="C74" s="63" t="s">
        <v>671</v>
      </c>
      <c r="D74" s="64" t="s">
        <v>1279</v>
      </c>
      <c r="E74" s="66">
        <v>20</v>
      </c>
    </row>
    <row r="75" spans="1:5" s="7" customFormat="1" ht="12.75" customHeight="1">
      <c r="A75" s="60"/>
      <c r="B75" s="61">
        <v>40869</v>
      </c>
      <c r="C75" s="60" t="s">
        <v>671</v>
      </c>
      <c r="D75" s="65" t="s">
        <v>1477</v>
      </c>
      <c r="E75" s="67">
        <v>0.5</v>
      </c>
    </row>
    <row r="76" spans="1:5" s="7" customFormat="1" ht="12.75" customHeight="1">
      <c r="A76" s="57"/>
      <c r="B76" s="62">
        <v>40854</v>
      </c>
      <c r="C76" s="57" t="s">
        <v>671</v>
      </c>
      <c r="D76" s="59" t="s">
        <v>1552</v>
      </c>
      <c r="E76" s="68">
        <v>50</v>
      </c>
    </row>
    <row r="77" spans="1:5" s="7" customFormat="1" ht="12.75" customHeight="1">
      <c r="A77" s="60"/>
      <c r="B77" s="61">
        <v>40836</v>
      </c>
      <c r="C77" s="60" t="s">
        <v>671</v>
      </c>
      <c r="D77" s="65" t="s">
        <v>1279</v>
      </c>
      <c r="E77" s="67">
        <v>15</v>
      </c>
    </row>
    <row r="78" spans="1:5" s="7" customFormat="1" ht="12.75" customHeight="1">
      <c r="A78" s="57"/>
      <c r="B78" s="62">
        <v>40770</v>
      </c>
      <c r="C78" s="57" t="s">
        <v>671</v>
      </c>
      <c r="D78" s="59" t="s">
        <v>1478</v>
      </c>
      <c r="E78" s="68">
        <v>1.5</v>
      </c>
    </row>
    <row r="79" spans="1:5" s="7" customFormat="1" ht="12.75" customHeight="1">
      <c r="A79" s="60"/>
      <c r="B79" s="61">
        <v>40582</v>
      </c>
      <c r="C79" s="60" t="s">
        <v>671</v>
      </c>
      <c r="D79" s="65" t="s">
        <v>1515</v>
      </c>
      <c r="E79" s="67">
        <v>8.69</v>
      </c>
    </row>
    <row r="80" spans="1:5" s="75" customFormat="1" ht="12.75" customHeight="1">
      <c r="A80" s="46"/>
      <c r="B80" s="46"/>
      <c r="C80" s="48"/>
      <c r="D80" s="48" t="s">
        <v>6</v>
      </c>
      <c r="E80" s="49">
        <f>SUM(E74:E79)</f>
        <v>95.69</v>
      </c>
    </row>
    <row r="81" spans="1:5" s="75" customFormat="1" ht="12.75" customHeight="1">
      <c r="A81" s="35"/>
      <c r="B81" s="36"/>
      <c r="C81" s="32"/>
      <c r="D81" s="32"/>
      <c r="E81" s="37"/>
    </row>
    <row r="82" spans="1:6" s="11" customFormat="1" ht="12.75" customHeight="1">
      <c r="A82" s="175"/>
      <c r="B82" s="176"/>
      <c r="C82" s="199"/>
      <c r="D82" s="175"/>
      <c r="E82" s="200"/>
      <c r="F82" s="187"/>
    </row>
    <row r="83" spans="1:5" s="75" customFormat="1" ht="19.5" customHeight="1">
      <c r="A83" s="220" t="s">
        <v>7</v>
      </c>
      <c r="B83" s="221"/>
      <c r="C83" s="221"/>
      <c r="D83" s="221"/>
      <c r="E83" s="221"/>
    </row>
    <row r="84" spans="1:5" s="98" customFormat="1" ht="12.75" customHeight="1">
      <c r="A84" s="50" t="s">
        <v>278</v>
      </c>
      <c r="B84" s="50" t="s">
        <v>3206</v>
      </c>
      <c r="C84" s="44" t="s">
        <v>4</v>
      </c>
      <c r="D84" s="50" t="s">
        <v>5</v>
      </c>
      <c r="E84" s="45" t="s">
        <v>3207</v>
      </c>
    </row>
    <row r="85" spans="1:5" s="7" customFormat="1" ht="12.75" customHeight="1">
      <c r="A85" s="63"/>
      <c r="B85" s="86">
        <v>40379</v>
      </c>
      <c r="C85" s="63" t="s">
        <v>671</v>
      </c>
      <c r="D85" s="64" t="s">
        <v>1045</v>
      </c>
      <c r="E85" s="66">
        <v>30</v>
      </c>
    </row>
    <row r="86" spans="1:5" s="7" customFormat="1" ht="12.75" customHeight="1">
      <c r="A86" s="60"/>
      <c r="B86" s="61">
        <v>40364</v>
      </c>
      <c r="C86" s="60" t="s">
        <v>671</v>
      </c>
      <c r="D86" s="65" t="s">
        <v>1046</v>
      </c>
      <c r="E86" s="67">
        <v>0.5</v>
      </c>
    </row>
    <row r="87" spans="1:5" s="7" customFormat="1" ht="12.75" customHeight="1">
      <c r="A87" s="57"/>
      <c r="B87" s="62">
        <v>40360</v>
      </c>
      <c r="C87" s="57" t="s">
        <v>671</v>
      </c>
      <c r="D87" s="59" t="s">
        <v>1047</v>
      </c>
      <c r="E87" s="68">
        <v>0.5</v>
      </c>
    </row>
    <row r="88" spans="1:5" s="7" customFormat="1" ht="12.75" customHeight="1">
      <c r="A88" s="60"/>
      <c r="B88" s="61">
        <v>40360</v>
      </c>
      <c r="C88" s="60" t="s">
        <v>671</v>
      </c>
      <c r="D88" s="65" t="s">
        <v>1048</v>
      </c>
      <c r="E88" s="67">
        <v>0.4</v>
      </c>
    </row>
    <row r="89" spans="1:5" s="7" customFormat="1" ht="12.75" customHeight="1">
      <c r="A89" s="57"/>
      <c r="B89" s="62">
        <v>40359</v>
      </c>
      <c r="C89" s="57" t="s">
        <v>671</v>
      </c>
      <c r="D89" s="59" t="s">
        <v>1049</v>
      </c>
      <c r="E89" s="68">
        <v>0.5</v>
      </c>
    </row>
    <row r="90" spans="1:5" s="7" customFormat="1" ht="12.75" customHeight="1">
      <c r="A90" s="60"/>
      <c r="B90" s="61">
        <v>40330</v>
      </c>
      <c r="C90" s="60" t="s">
        <v>671</v>
      </c>
      <c r="D90" s="65" t="s">
        <v>1050</v>
      </c>
      <c r="E90" s="67">
        <v>1</v>
      </c>
    </row>
    <row r="91" spans="1:5" s="7" customFormat="1" ht="12.75" customHeight="1">
      <c r="A91" s="57"/>
      <c r="B91" s="62">
        <v>40325</v>
      </c>
      <c r="C91" s="57" t="s">
        <v>671</v>
      </c>
      <c r="D91" s="59" t="s">
        <v>1051</v>
      </c>
      <c r="E91" s="68">
        <v>0.5</v>
      </c>
    </row>
    <row r="92" spans="1:5" s="7" customFormat="1" ht="12.75" customHeight="1">
      <c r="A92" s="60"/>
      <c r="B92" s="61">
        <v>40311</v>
      </c>
      <c r="C92" s="60" t="s">
        <v>671</v>
      </c>
      <c r="D92" s="65" t="s">
        <v>1052</v>
      </c>
      <c r="E92" s="67">
        <v>0.5</v>
      </c>
    </row>
    <row r="93" spans="1:5" s="7" customFormat="1" ht="12.75" customHeight="1">
      <c r="A93" s="57"/>
      <c r="B93" s="62">
        <v>40280</v>
      </c>
      <c r="C93" s="57" t="s">
        <v>671</v>
      </c>
      <c r="D93" s="59" t="s">
        <v>1053</v>
      </c>
      <c r="E93" s="68">
        <v>10</v>
      </c>
    </row>
    <row r="94" spans="1:5" s="7" customFormat="1" ht="12.75" customHeight="1">
      <c r="A94" s="60"/>
      <c r="B94" s="61">
        <v>40276</v>
      </c>
      <c r="C94" s="60" t="s">
        <v>671</v>
      </c>
      <c r="D94" s="65" t="s">
        <v>1054</v>
      </c>
      <c r="E94" s="67">
        <v>1</v>
      </c>
    </row>
    <row r="95" spans="1:5" s="7" customFormat="1" ht="12.75" customHeight="1">
      <c r="A95" s="57"/>
      <c r="B95" s="62">
        <v>40267</v>
      </c>
      <c r="C95" s="57" t="s">
        <v>671</v>
      </c>
      <c r="D95" s="59" t="s">
        <v>727</v>
      </c>
      <c r="E95" s="68">
        <v>15</v>
      </c>
    </row>
    <row r="96" spans="1:5" s="7" customFormat="1" ht="12.75" customHeight="1">
      <c r="A96" s="60"/>
      <c r="B96" s="61">
        <v>40263</v>
      </c>
      <c r="C96" s="60" t="s">
        <v>671</v>
      </c>
      <c r="D96" s="65" t="s">
        <v>1055</v>
      </c>
      <c r="E96" s="67">
        <v>10</v>
      </c>
    </row>
    <row r="97" spans="1:5" s="7" customFormat="1" ht="12.75" customHeight="1">
      <c r="A97" s="57"/>
      <c r="B97" s="62">
        <v>40263</v>
      </c>
      <c r="C97" s="57" t="s">
        <v>671</v>
      </c>
      <c r="D97" s="59" t="s">
        <v>1055</v>
      </c>
      <c r="E97" s="68">
        <v>400</v>
      </c>
    </row>
    <row r="98" spans="1:5" s="7" customFormat="1" ht="12.75" customHeight="1">
      <c r="A98" s="60"/>
      <c r="B98" s="61">
        <v>40263</v>
      </c>
      <c r="C98" s="60" t="s">
        <v>671</v>
      </c>
      <c r="D98" s="65" t="s">
        <v>1056</v>
      </c>
      <c r="E98" s="67">
        <v>20</v>
      </c>
    </row>
    <row r="99" spans="1:5" s="7" customFormat="1" ht="12.75" customHeight="1">
      <c r="A99" s="57"/>
      <c r="B99" s="62">
        <v>40253</v>
      </c>
      <c r="C99" s="57" t="s">
        <v>671</v>
      </c>
      <c r="D99" s="59" t="s">
        <v>732</v>
      </c>
      <c r="E99" s="68">
        <v>80</v>
      </c>
    </row>
    <row r="100" spans="1:5" s="7" customFormat="1" ht="12.75" customHeight="1">
      <c r="A100" s="60"/>
      <c r="B100" s="61">
        <v>40253</v>
      </c>
      <c r="C100" s="60" t="s">
        <v>671</v>
      </c>
      <c r="D100" s="65" t="s">
        <v>732</v>
      </c>
      <c r="E100" s="67">
        <v>80</v>
      </c>
    </row>
    <row r="101" spans="1:5" s="7" customFormat="1" ht="12.75" customHeight="1">
      <c r="A101" s="57"/>
      <c r="B101" s="62">
        <v>40246</v>
      </c>
      <c r="C101" s="57" t="s">
        <v>671</v>
      </c>
      <c r="D101" s="59" t="s">
        <v>1057</v>
      </c>
      <c r="E101" s="68">
        <v>10</v>
      </c>
    </row>
    <row r="102" spans="1:5" s="7" customFormat="1" ht="12.75" customHeight="1">
      <c r="A102" s="60"/>
      <c r="B102" s="61">
        <v>40246</v>
      </c>
      <c r="C102" s="60" t="s">
        <v>671</v>
      </c>
      <c r="D102" s="65" t="s">
        <v>1057</v>
      </c>
      <c r="E102" s="67">
        <v>900</v>
      </c>
    </row>
    <row r="103" spans="1:5" s="7" customFormat="1" ht="12.75" customHeight="1">
      <c r="A103" s="57"/>
      <c r="B103" s="62">
        <v>40235</v>
      </c>
      <c r="C103" s="57" t="s">
        <v>671</v>
      </c>
      <c r="D103" s="59" t="s">
        <v>1058</v>
      </c>
      <c r="E103" s="68">
        <v>1.5</v>
      </c>
    </row>
    <row r="104" spans="1:5" s="7" customFormat="1" ht="12.75" customHeight="1">
      <c r="A104" s="60"/>
      <c r="B104" s="61">
        <v>40232</v>
      </c>
      <c r="C104" s="60" t="s">
        <v>671</v>
      </c>
      <c r="D104" s="65" t="s">
        <v>1059</v>
      </c>
      <c r="E104" s="67">
        <v>0.5</v>
      </c>
    </row>
    <row r="105" spans="1:5" s="7" customFormat="1" ht="12.75" customHeight="1">
      <c r="A105" s="57"/>
      <c r="B105" s="62">
        <v>40221</v>
      </c>
      <c r="C105" s="57" t="s">
        <v>671</v>
      </c>
      <c r="D105" s="59" t="s">
        <v>1060</v>
      </c>
      <c r="E105" s="68">
        <v>0.5</v>
      </c>
    </row>
    <row r="106" spans="1:5" s="7" customFormat="1" ht="12.75" customHeight="1">
      <c r="A106" s="60"/>
      <c r="B106" s="61">
        <v>40217</v>
      </c>
      <c r="C106" s="60" t="s">
        <v>671</v>
      </c>
      <c r="D106" s="65" t="s">
        <v>1061</v>
      </c>
      <c r="E106" s="67">
        <v>0.5</v>
      </c>
    </row>
    <row r="107" spans="1:5" s="7" customFormat="1" ht="12.75" customHeight="1">
      <c r="A107" s="57"/>
      <c r="B107" s="62">
        <v>40214</v>
      </c>
      <c r="C107" s="57" t="s">
        <v>671</v>
      </c>
      <c r="D107" s="59" t="s">
        <v>1062</v>
      </c>
      <c r="E107" s="68">
        <v>1</v>
      </c>
    </row>
    <row r="108" spans="1:5" s="7" customFormat="1" ht="12.75" customHeight="1">
      <c r="A108" s="60"/>
      <c r="B108" s="61">
        <v>40205</v>
      </c>
      <c r="C108" s="60" t="s">
        <v>671</v>
      </c>
      <c r="D108" s="65" t="s">
        <v>1051</v>
      </c>
      <c r="E108" s="67">
        <v>0.5</v>
      </c>
    </row>
    <row r="109" spans="1:5" s="7" customFormat="1" ht="12.75" customHeight="1">
      <c r="A109" s="57"/>
      <c r="B109" s="62">
        <v>40200</v>
      </c>
      <c r="C109" s="57" t="s">
        <v>671</v>
      </c>
      <c r="D109" s="59" t="s">
        <v>1063</v>
      </c>
      <c r="E109" s="68">
        <v>0.5</v>
      </c>
    </row>
    <row r="110" spans="1:5" s="7" customFormat="1" ht="12.75" customHeight="1">
      <c r="A110" s="60"/>
      <c r="B110" s="61">
        <v>40193</v>
      </c>
      <c r="C110" s="60" t="s">
        <v>671</v>
      </c>
      <c r="D110" s="65" t="s">
        <v>1064</v>
      </c>
      <c r="E110" s="67">
        <v>500</v>
      </c>
    </row>
    <row r="111" spans="1:5" s="7" customFormat="1" ht="12.75" customHeight="1">
      <c r="A111" s="57"/>
      <c r="B111" s="62">
        <v>40192</v>
      </c>
      <c r="C111" s="57" t="s">
        <v>671</v>
      </c>
      <c r="D111" s="59" t="s">
        <v>1065</v>
      </c>
      <c r="E111" s="68" t="s">
        <v>1066</v>
      </c>
    </row>
    <row r="112" spans="1:5" s="75" customFormat="1" ht="12.75" customHeight="1">
      <c r="A112" s="46"/>
      <c r="B112" s="46"/>
      <c r="C112" s="48"/>
      <c r="D112" s="48" t="s">
        <v>59</v>
      </c>
      <c r="E112" s="49">
        <f>SUM(E85:E111)</f>
        <v>2064.9</v>
      </c>
    </row>
    <row r="113" spans="1:6" s="11" customFormat="1" ht="12.75" customHeight="1">
      <c r="A113" s="175"/>
      <c r="B113" s="176"/>
      <c r="C113" s="199"/>
      <c r="D113" s="175"/>
      <c r="E113" s="200"/>
      <c r="F113" s="187"/>
    </row>
    <row r="114" spans="1:6" s="11" customFormat="1" ht="12.75" customHeight="1">
      <c r="A114" s="175"/>
      <c r="B114" s="176"/>
      <c r="C114" s="199"/>
      <c r="D114" s="175"/>
      <c r="E114" s="200"/>
      <c r="F114" s="187"/>
    </row>
    <row r="115" spans="1:5" s="75" customFormat="1" ht="19.5" customHeight="1">
      <c r="A115" s="220" t="s">
        <v>60</v>
      </c>
      <c r="B115" s="221"/>
      <c r="C115" s="221"/>
      <c r="D115" s="221"/>
      <c r="E115" s="221"/>
    </row>
    <row r="116" spans="1:5" s="98" customFormat="1" ht="12.75" customHeight="1">
      <c r="A116" s="50" t="s">
        <v>278</v>
      </c>
      <c r="B116" s="50" t="s">
        <v>3206</v>
      </c>
      <c r="C116" s="44" t="s">
        <v>4</v>
      </c>
      <c r="D116" s="50" t="s">
        <v>5</v>
      </c>
      <c r="E116" s="45" t="s">
        <v>3207</v>
      </c>
    </row>
    <row r="117" spans="1:5" s="7" customFormat="1" ht="12.75" customHeight="1">
      <c r="A117" s="63"/>
      <c r="B117" s="86">
        <v>40175</v>
      </c>
      <c r="C117" s="63" t="s">
        <v>671</v>
      </c>
      <c r="D117" s="64" t="s">
        <v>972</v>
      </c>
      <c r="E117" s="66">
        <v>18</v>
      </c>
    </row>
    <row r="118" spans="1:5" s="7" customFormat="1" ht="12.75" customHeight="1">
      <c r="A118" s="60"/>
      <c r="B118" s="61">
        <v>40171</v>
      </c>
      <c r="C118" s="60" t="s">
        <v>671</v>
      </c>
      <c r="D118" s="65" t="s">
        <v>1067</v>
      </c>
      <c r="E118" s="67">
        <v>17.548</v>
      </c>
    </row>
    <row r="119" spans="1:5" s="7" customFormat="1" ht="12.75" customHeight="1">
      <c r="A119" s="57"/>
      <c r="B119" s="62">
        <v>40163</v>
      </c>
      <c r="C119" s="57" t="s">
        <v>671</v>
      </c>
      <c r="D119" s="59" t="s">
        <v>1068</v>
      </c>
      <c r="E119" s="68">
        <v>20</v>
      </c>
    </row>
    <row r="120" spans="1:5" s="7" customFormat="1" ht="12.75" customHeight="1">
      <c r="A120" s="60"/>
      <c r="B120" s="61">
        <v>40149</v>
      </c>
      <c r="C120" s="60" t="s">
        <v>671</v>
      </c>
      <c r="D120" s="65" t="s">
        <v>1069</v>
      </c>
      <c r="E120" s="67">
        <v>0.5</v>
      </c>
    </row>
    <row r="121" spans="1:5" s="7" customFormat="1" ht="12.75" customHeight="1">
      <c r="A121" s="57"/>
      <c r="B121" s="62">
        <v>40147</v>
      </c>
      <c r="C121" s="57" t="s">
        <v>671</v>
      </c>
      <c r="D121" s="59" t="s">
        <v>1070</v>
      </c>
      <c r="E121" s="68">
        <v>0.5</v>
      </c>
    </row>
    <row r="122" spans="1:5" s="7" customFormat="1" ht="12.75" customHeight="1">
      <c r="A122" s="60"/>
      <c r="B122" s="61">
        <v>40136</v>
      </c>
      <c r="C122" s="60" t="s">
        <v>671</v>
      </c>
      <c r="D122" s="65" t="s">
        <v>1071</v>
      </c>
      <c r="E122" s="67">
        <v>20</v>
      </c>
    </row>
    <row r="123" spans="1:5" s="7" customFormat="1" ht="12.75" customHeight="1">
      <c r="A123" s="57"/>
      <c r="B123" s="62">
        <v>40135</v>
      </c>
      <c r="C123" s="57" t="s">
        <v>671</v>
      </c>
      <c r="D123" s="59" t="s">
        <v>1072</v>
      </c>
      <c r="E123" s="68">
        <v>1</v>
      </c>
    </row>
    <row r="124" spans="1:5" s="7" customFormat="1" ht="12.75" customHeight="1">
      <c r="A124" s="60"/>
      <c r="B124" s="61">
        <v>40133</v>
      </c>
      <c r="C124" s="60" t="s">
        <v>671</v>
      </c>
      <c r="D124" s="65" t="s">
        <v>1073</v>
      </c>
      <c r="E124" s="67">
        <v>1</v>
      </c>
    </row>
    <row r="125" spans="1:5" s="7" customFormat="1" ht="12.75" customHeight="1">
      <c r="A125" s="57"/>
      <c r="B125" s="62">
        <v>40127</v>
      </c>
      <c r="C125" s="57" t="s">
        <v>671</v>
      </c>
      <c r="D125" s="59" t="s">
        <v>1074</v>
      </c>
      <c r="E125" s="68">
        <v>148.13430764</v>
      </c>
    </row>
    <row r="126" spans="1:5" s="7" customFormat="1" ht="12.75" customHeight="1">
      <c r="A126" s="60"/>
      <c r="B126" s="61">
        <v>40126</v>
      </c>
      <c r="C126" s="60" t="s">
        <v>671</v>
      </c>
      <c r="D126" s="65" t="s">
        <v>1075</v>
      </c>
      <c r="E126" s="67">
        <v>0.5</v>
      </c>
    </row>
    <row r="127" spans="1:5" s="7" customFormat="1" ht="12.75" customHeight="1">
      <c r="A127" s="57"/>
      <c r="B127" s="62">
        <v>40078</v>
      </c>
      <c r="C127" s="57" t="s">
        <v>671</v>
      </c>
      <c r="D127" s="59" t="s">
        <v>1076</v>
      </c>
      <c r="E127" s="68" t="s">
        <v>1066</v>
      </c>
    </row>
    <row r="128" spans="1:5" s="7" customFormat="1" ht="12.75" customHeight="1">
      <c r="A128" s="60"/>
      <c r="B128" s="61">
        <v>40057</v>
      </c>
      <c r="C128" s="60" t="s">
        <v>671</v>
      </c>
      <c r="D128" s="65" t="s">
        <v>1077</v>
      </c>
      <c r="E128" s="67" t="s">
        <v>1066</v>
      </c>
    </row>
    <row r="129" spans="1:5" s="7" customFormat="1" ht="12.75" customHeight="1">
      <c r="A129" s="57"/>
      <c r="B129" s="62">
        <v>40049</v>
      </c>
      <c r="C129" s="57" t="s">
        <v>671</v>
      </c>
      <c r="D129" s="59" t="s">
        <v>1078</v>
      </c>
      <c r="E129" s="68">
        <v>2</v>
      </c>
    </row>
    <row r="130" spans="1:5" s="7" customFormat="1" ht="12.75" customHeight="1">
      <c r="A130" s="60"/>
      <c r="B130" s="61">
        <v>40042</v>
      </c>
      <c r="C130" s="60" t="s">
        <v>671</v>
      </c>
      <c r="D130" s="65" t="s">
        <v>1079</v>
      </c>
      <c r="E130" s="67">
        <v>1</v>
      </c>
    </row>
    <row r="131" spans="1:5" s="7" customFormat="1" ht="12.75" customHeight="1">
      <c r="A131" s="57"/>
      <c r="B131" s="62">
        <v>40030</v>
      </c>
      <c r="C131" s="57" t="s">
        <v>671</v>
      </c>
      <c r="D131" s="59" t="s">
        <v>1080</v>
      </c>
      <c r="E131" s="68">
        <v>0.5</v>
      </c>
    </row>
    <row r="132" spans="1:5" s="7" customFormat="1" ht="12.75" customHeight="1">
      <c r="A132" s="60"/>
      <c r="B132" s="61">
        <v>39986</v>
      </c>
      <c r="C132" s="60" t="s">
        <v>671</v>
      </c>
      <c r="D132" s="65" t="s">
        <v>1081</v>
      </c>
      <c r="E132" s="67">
        <v>1</v>
      </c>
    </row>
    <row r="133" spans="1:5" s="7" customFormat="1" ht="12.75" customHeight="1">
      <c r="A133" s="57"/>
      <c r="B133" s="62">
        <v>39962</v>
      </c>
      <c r="C133" s="57" t="s">
        <v>671</v>
      </c>
      <c r="D133" s="59" t="s">
        <v>1074</v>
      </c>
      <c r="E133" s="68">
        <v>152.054</v>
      </c>
    </row>
    <row r="134" spans="1:5" s="7" customFormat="1" ht="12.75" customHeight="1">
      <c r="A134" s="60"/>
      <c r="B134" s="61">
        <v>39960</v>
      </c>
      <c r="C134" s="60" t="s">
        <v>671</v>
      </c>
      <c r="D134" s="65" t="s">
        <v>1082</v>
      </c>
      <c r="E134" s="67">
        <v>0.5</v>
      </c>
    </row>
    <row r="135" spans="1:5" s="7" customFormat="1" ht="12.75" customHeight="1">
      <c r="A135" s="57"/>
      <c r="B135" s="62">
        <v>39960</v>
      </c>
      <c r="C135" s="57" t="s">
        <v>671</v>
      </c>
      <c r="D135" s="59" t="s">
        <v>1058</v>
      </c>
      <c r="E135" s="68">
        <v>0.5</v>
      </c>
    </row>
    <row r="136" spans="1:5" s="7" customFormat="1" ht="12.75" customHeight="1">
      <c r="A136" s="60"/>
      <c r="B136" s="61">
        <v>39946</v>
      </c>
      <c r="C136" s="60" t="s">
        <v>671</v>
      </c>
      <c r="D136" s="65" t="s">
        <v>1083</v>
      </c>
      <c r="E136" s="67">
        <v>0.5</v>
      </c>
    </row>
    <row r="137" spans="1:5" s="7" customFormat="1" ht="12.75" customHeight="1">
      <c r="A137" s="57"/>
      <c r="B137" s="62">
        <v>39939</v>
      </c>
      <c r="C137" s="57" t="s">
        <v>671</v>
      </c>
      <c r="D137" s="59" t="s">
        <v>1084</v>
      </c>
      <c r="E137" s="68">
        <v>0.5</v>
      </c>
    </row>
    <row r="138" spans="1:5" s="7" customFormat="1" ht="12.75" customHeight="1">
      <c r="A138" s="60"/>
      <c r="B138" s="61">
        <v>39931</v>
      </c>
      <c r="C138" s="60" t="s">
        <v>671</v>
      </c>
      <c r="D138" s="65" t="s">
        <v>1085</v>
      </c>
      <c r="E138" s="67">
        <v>3.5</v>
      </c>
    </row>
    <row r="139" spans="1:5" s="7" customFormat="1" ht="12.75" customHeight="1">
      <c r="A139" s="57"/>
      <c r="B139" s="62">
        <v>39930</v>
      </c>
      <c r="C139" s="57" t="s">
        <v>671</v>
      </c>
      <c r="D139" s="59" t="s">
        <v>972</v>
      </c>
      <c r="E139" s="68">
        <v>4.5</v>
      </c>
    </row>
    <row r="140" spans="1:5" s="7" customFormat="1" ht="12.75" customHeight="1">
      <c r="A140" s="60"/>
      <c r="B140" s="61">
        <v>39920</v>
      </c>
      <c r="C140" s="60" t="s">
        <v>671</v>
      </c>
      <c r="D140" s="65" t="s">
        <v>1086</v>
      </c>
      <c r="E140" s="67">
        <v>300</v>
      </c>
    </row>
    <row r="141" spans="1:5" s="7" customFormat="1" ht="12.75" customHeight="1">
      <c r="A141" s="57"/>
      <c r="B141" s="62">
        <v>39918</v>
      </c>
      <c r="C141" s="57" t="s">
        <v>671</v>
      </c>
      <c r="D141" s="59" t="s">
        <v>1087</v>
      </c>
      <c r="E141" s="68" t="s">
        <v>1066</v>
      </c>
    </row>
    <row r="142" spans="1:5" s="7" customFormat="1" ht="12.75" customHeight="1">
      <c r="A142" s="60"/>
      <c r="B142" s="61">
        <v>39903</v>
      </c>
      <c r="C142" s="60" t="s">
        <v>671</v>
      </c>
      <c r="D142" s="65" t="s">
        <v>1088</v>
      </c>
      <c r="E142" s="67">
        <v>500</v>
      </c>
    </row>
    <row r="143" spans="1:5" s="7" customFormat="1" ht="12.75" customHeight="1">
      <c r="A143" s="57"/>
      <c r="B143" s="62">
        <v>39890</v>
      </c>
      <c r="C143" s="57" t="s">
        <v>671</v>
      </c>
      <c r="D143" s="59" t="s">
        <v>1089</v>
      </c>
      <c r="E143" s="68">
        <v>5</v>
      </c>
    </row>
    <row r="144" spans="1:5" s="7" customFormat="1" ht="12.75" customHeight="1">
      <c r="A144" s="60"/>
      <c r="B144" s="61">
        <v>39874</v>
      </c>
      <c r="C144" s="60" t="s">
        <v>671</v>
      </c>
      <c r="D144" s="65" t="s">
        <v>1078</v>
      </c>
      <c r="E144" s="67">
        <v>0.5</v>
      </c>
    </row>
    <row r="145" spans="1:5" s="7" customFormat="1" ht="12.75" customHeight="1">
      <c r="A145" s="57"/>
      <c r="B145" s="62">
        <v>39864</v>
      </c>
      <c r="C145" s="57" t="s">
        <v>671</v>
      </c>
      <c r="D145" s="59" t="s">
        <v>1090</v>
      </c>
      <c r="E145" s="68">
        <v>0.6</v>
      </c>
    </row>
    <row r="146" spans="1:5" s="7" customFormat="1" ht="12.75" customHeight="1">
      <c r="A146" s="60"/>
      <c r="B146" s="61">
        <v>39860</v>
      </c>
      <c r="C146" s="60" t="s">
        <v>671</v>
      </c>
      <c r="D146" s="65" t="s">
        <v>1091</v>
      </c>
      <c r="E146" s="67">
        <v>0.5</v>
      </c>
    </row>
    <row r="147" spans="1:5" s="7" customFormat="1" ht="12.75" customHeight="1">
      <c r="A147" s="57"/>
      <c r="B147" s="62">
        <v>39854</v>
      </c>
      <c r="C147" s="57" t="s">
        <v>671</v>
      </c>
      <c r="D147" s="59" t="s">
        <v>1092</v>
      </c>
      <c r="E147" s="68">
        <v>0.5</v>
      </c>
    </row>
    <row r="148" spans="1:5" s="7" customFormat="1" ht="12.75" customHeight="1">
      <c r="A148" s="60"/>
      <c r="B148" s="61">
        <v>39854</v>
      </c>
      <c r="C148" s="60" t="s">
        <v>671</v>
      </c>
      <c r="D148" s="65" t="s">
        <v>1093</v>
      </c>
      <c r="E148" s="67">
        <v>0.5</v>
      </c>
    </row>
    <row r="149" spans="1:5" s="7" customFormat="1" ht="12.75" customHeight="1">
      <c r="A149" s="57"/>
      <c r="B149" s="62">
        <v>39846</v>
      </c>
      <c r="C149" s="57" t="s">
        <v>671</v>
      </c>
      <c r="D149" s="59" t="s">
        <v>1094</v>
      </c>
      <c r="E149" s="68">
        <v>20</v>
      </c>
    </row>
    <row r="150" spans="1:5" s="75" customFormat="1" ht="12.75" customHeight="1">
      <c r="A150" s="46"/>
      <c r="B150" s="46"/>
      <c r="C150" s="48"/>
      <c r="D150" s="48" t="s">
        <v>108</v>
      </c>
      <c r="E150" s="49">
        <f>SUM(E117:E149)</f>
        <v>1221.3363076399999</v>
      </c>
    </row>
    <row r="151" spans="1:6" s="11" customFormat="1" ht="12.75" customHeight="1">
      <c r="A151" s="175"/>
      <c r="B151" s="176"/>
      <c r="C151" s="199"/>
      <c r="D151" s="175"/>
      <c r="E151" s="200"/>
      <c r="F151" s="187"/>
    </row>
    <row r="152" spans="1:5" ht="12.75" customHeight="1">
      <c r="A152" s="175"/>
      <c r="B152" s="176"/>
      <c r="C152" s="199"/>
      <c r="D152" s="175"/>
      <c r="E152" s="200"/>
    </row>
    <row r="153" spans="1:5" s="75" customFormat="1" ht="19.5" customHeight="1">
      <c r="A153" s="220" t="s">
        <v>109</v>
      </c>
      <c r="B153" s="221"/>
      <c r="C153" s="221"/>
      <c r="D153" s="221"/>
      <c r="E153" s="221"/>
    </row>
    <row r="154" spans="1:5" s="98" customFormat="1" ht="12.75" customHeight="1">
      <c r="A154" s="50" t="s">
        <v>278</v>
      </c>
      <c r="B154" s="50" t="s">
        <v>3206</v>
      </c>
      <c r="C154" s="44" t="s">
        <v>4</v>
      </c>
      <c r="D154" s="50" t="s">
        <v>5</v>
      </c>
      <c r="E154" s="45" t="s">
        <v>3207</v>
      </c>
    </row>
    <row r="155" spans="1:5" s="7" customFormat="1" ht="12.75" customHeight="1">
      <c r="A155" s="63"/>
      <c r="B155" s="86">
        <v>39812</v>
      </c>
      <c r="C155" s="63" t="s">
        <v>671</v>
      </c>
      <c r="D155" s="64" t="s">
        <v>1095</v>
      </c>
      <c r="E155" s="66">
        <v>0.5</v>
      </c>
    </row>
    <row r="156" spans="1:5" s="7" customFormat="1" ht="12.75" customHeight="1">
      <c r="A156" s="60"/>
      <c r="B156" s="61">
        <v>39812</v>
      </c>
      <c r="C156" s="60" t="s">
        <v>671</v>
      </c>
      <c r="D156" s="65" t="s">
        <v>1096</v>
      </c>
      <c r="E156" s="67">
        <v>1</v>
      </c>
    </row>
    <row r="157" spans="1:5" s="7" customFormat="1" ht="12.75" customHeight="1">
      <c r="A157" s="57"/>
      <c r="B157" s="62">
        <v>39805</v>
      </c>
      <c r="C157" s="57" t="s">
        <v>671</v>
      </c>
      <c r="D157" s="59" t="s">
        <v>1097</v>
      </c>
      <c r="E157" s="68">
        <v>1</v>
      </c>
    </row>
    <row r="158" spans="1:5" s="7" customFormat="1" ht="12.75" customHeight="1">
      <c r="A158" s="60"/>
      <c r="B158" s="61">
        <v>39776</v>
      </c>
      <c r="C158" s="60" t="s">
        <v>671</v>
      </c>
      <c r="D158" s="65" t="s">
        <v>1098</v>
      </c>
      <c r="E158" s="67">
        <v>1</v>
      </c>
    </row>
    <row r="159" spans="1:5" s="7" customFormat="1" ht="12.75" customHeight="1">
      <c r="A159" s="57"/>
      <c r="B159" s="62">
        <v>39776</v>
      </c>
      <c r="C159" s="57" t="s">
        <v>671</v>
      </c>
      <c r="D159" s="59" t="s">
        <v>1099</v>
      </c>
      <c r="E159" s="68">
        <v>1</v>
      </c>
    </row>
    <row r="160" spans="1:5" s="7" customFormat="1" ht="12.75" customHeight="1">
      <c r="A160" s="60"/>
      <c r="B160" s="61">
        <v>39776</v>
      </c>
      <c r="C160" s="60" t="s">
        <v>671</v>
      </c>
      <c r="D160" s="65" t="s">
        <v>1100</v>
      </c>
      <c r="E160" s="67">
        <v>1</v>
      </c>
    </row>
    <row r="161" spans="1:5" s="7" customFormat="1" ht="12.75" customHeight="1">
      <c r="A161" s="57"/>
      <c r="B161" s="62">
        <v>39776</v>
      </c>
      <c r="C161" s="57" t="s">
        <v>671</v>
      </c>
      <c r="D161" s="59" t="s">
        <v>1101</v>
      </c>
      <c r="E161" s="68">
        <v>1</v>
      </c>
    </row>
    <row r="162" spans="1:5" s="7" customFormat="1" ht="12.75" customHeight="1">
      <c r="A162" s="60"/>
      <c r="B162" s="61">
        <v>39776</v>
      </c>
      <c r="C162" s="60" t="s">
        <v>671</v>
      </c>
      <c r="D162" s="65" t="s">
        <v>1102</v>
      </c>
      <c r="E162" s="67">
        <v>1</v>
      </c>
    </row>
    <row r="163" spans="1:5" s="7" customFormat="1" ht="12.75" customHeight="1">
      <c r="A163" s="57"/>
      <c r="B163" s="62">
        <v>39776</v>
      </c>
      <c r="C163" s="57" t="s">
        <v>671</v>
      </c>
      <c r="D163" s="59" t="s">
        <v>1103</v>
      </c>
      <c r="E163" s="68">
        <v>100</v>
      </c>
    </row>
    <row r="164" spans="1:5" s="7" customFormat="1" ht="12.75" customHeight="1">
      <c r="A164" s="60"/>
      <c r="B164" s="61">
        <v>39770</v>
      </c>
      <c r="C164" s="60" t="s">
        <v>671</v>
      </c>
      <c r="D164" s="65" t="s">
        <v>1104</v>
      </c>
      <c r="E164" s="67">
        <v>300</v>
      </c>
    </row>
    <row r="165" spans="1:5" s="7" customFormat="1" ht="12.75" customHeight="1">
      <c r="A165" s="57"/>
      <c r="B165" s="62">
        <v>39763</v>
      </c>
      <c r="C165" s="57" t="s">
        <v>671</v>
      </c>
      <c r="D165" s="59" t="s">
        <v>1105</v>
      </c>
      <c r="E165" s="68" t="s">
        <v>1066</v>
      </c>
    </row>
    <row r="166" spans="1:5" s="7" customFormat="1" ht="12.75" customHeight="1">
      <c r="A166" s="60"/>
      <c r="B166" s="61">
        <v>39752</v>
      </c>
      <c r="C166" s="60" t="s">
        <v>671</v>
      </c>
      <c r="D166" s="65" t="s">
        <v>1106</v>
      </c>
      <c r="E166" s="67">
        <v>5</v>
      </c>
    </row>
    <row r="167" spans="1:5" s="7" customFormat="1" ht="12.75" customHeight="1">
      <c r="A167" s="57"/>
      <c r="B167" s="62">
        <v>39751</v>
      </c>
      <c r="C167" s="57" t="s">
        <v>671</v>
      </c>
      <c r="D167" s="59" t="s">
        <v>1107</v>
      </c>
      <c r="E167" s="68">
        <v>1</v>
      </c>
    </row>
    <row r="168" spans="1:5" s="7" customFormat="1" ht="12.75" customHeight="1">
      <c r="A168" s="60"/>
      <c r="B168" s="61">
        <v>39751</v>
      </c>
      <c r="C168" s="60" t="s">
        <v>671</v>
      </c>
      <c r="D168" s="65" t="s">
        <v>1108</v>
      </c>
      <c r="E168" s="67">
        <v>1</v>
      </c>
    </row>
    <row r="169" spans="1:5" s="7" customFormat="1" ht="12.75" customHeight="1">
      <c r="A169" s="57"/>
      <c r="B169" s="62">
        <v>39751</v>
      </c>
      <c r="C169" s="57" t="s">
        <v>671</v>
      </c>
      <c r="D169" s="59" t="s">
        <v>1109</v>
      </c>
      <c r="E169" s="68">
        <v>1</v>
      </c>
    </row>
    <row r="170" spans="1:5" s="7" customFormat="1" ht="12.75" customHeight="1">
      <c r="A170" s="60"/>
      <c r="B170" s="61">
        <v>39751</v>
      </c>
      <c r="C170" s="60" t="s">
        <v>671</v>
      </c>
      <c r="D170" s="65" t="s">
        <v>1110</v>
      </c>
      <c r="E170" s="67">
        <v>1</v>
      </c>
    </row>
    <row r="171" spans="1:5" s="7" customFormat="1" ht="12.75" customHeight="1">
      <c r="A171" s="57"/>
      <c r="B171" s="62">
        <v>39751</v>
      </c>
      <c r="C171" s="57" t="s">
        <v>671</v>
      </c>
      <c r="D171" s="59" t="s">
        <v>1111</v>
      </c>
      <c r="E171" s="68">
        <v>1</v>
      </c>
    </row>
    <row r="172" spans="1:5" s="7" customFormat="1" ht="12.75" customHeight="1">
      <c r="A172" s="60"/>
      <c r="B172" s="61">
        <v>39727</v>
      </c>
      <c r="C172" s="60" t="s">
        <v>671</v>
      </c>
      <c r="D172" s="65" t="s">
        <v>1112</v>
      </c>
      <c r="E172" s="67">
        <v>1</v>
      </c>
    </row>
    <row r="173" spans="1:5" s="7" customFormat="1" ht="12.75" customHeight="1">
      <c r="A173" s="57"/>
      <c r="B173" s="62">
        <v>39727</v>
      </c>
      <c r="C173" s="57" t="s">
        <v>671</v>
      </c>
      <c r="D173" s="59" t="s">
        <v>1113</v>
      </c>
      <c r="E173" s="68">
        <v>1</v>
      </c>
    </row>
    <row r="174" spans="1:5" s="7" customFormat="1" ht="12.75" customHeight="1">
      <c r="A174" s="60"/>
      <c r="B174" s="61">
        <v>39727</v>
      </c>
      <c r="C174" s="60" t="s">
        <v>671</v>
      </c>
      <c r="D174" s="65" t="s">
        <v>1114</v>
      </c>
      <c r="E174" s="67">
        <v>1</v>
      </c>
    </row>
    <row r="175" spans="1:5" s="7" customFormat="1" ht="12.75" customHeight="1">
      <c r="A175" s="57"/>
      <c r="B175" s="62">
        <v>39727</v>
      </c>
      <c r="C175" s="57" t="s">
        <v>671</v>
      </c>
      <c r="D175" s="59" t="s">
        <v>1115</v>
      </c>
      <c r="E175" s="68">
        <v>1</v>
      </c>
    </row>
    <row r="176" spans="1:5" s="7" customFormat="1" ht="12.75" customHeight="1">
      <c r="A176" s="60"/>
      <c r="B176" s="61">
        <v>39727</v>
      </c>
      <c r="C176" s="60" t="s">
        <v>671</v>
      </c>
      <c r="D176" s="65" t="s">
        <v>1116</v>
      </c>
      <c r="E176" s="67">
        <v>1</v>
      </c>
    </row>
    <row r="177" spans="1:5" s="7" customFormat="1" ht="12.75" customHeight="1">
      <c r="A177" s="57"/>
      <c r="B177" s="62">
        <v>39727</v>
      </c>
      <c r="C177" s="57" t="s">
        <v>671</v>
      </c>
      <c r="D177" s="59" t="s">
        <v>1117</v>
      </c>
      <c r="E177" s="68">
        <v>1</v>
      </c>
    </row>
    <row r="178" spans="1:5" s="7" customFormat="1" ht="12.75" customHeight="1">
      <c r="A178" s="60"/>
      <c r="B178" s="61">
        <v>39727</v>
      </c>
      <c r="C178" s="60" t="s">
        <v>671</v>
      </c>
      <c r="D178" s="65" t="s">
        <v>1118</v>
      </c>
      <c r="E178" s="67">
        <v>1</v>
      </c>
    </row>
    <row r="179" spans="1:5" s="7" customFormat="1" ht="12.75" customHeight="1">
      <c r="A179" s="57"/>
      <c r="B179" s="62">
        <v>39727</v>
      </c>
      <c r="C179" s="57" t="s">
        <v>671</v>
      </c>
      <c r="D179" s="59" t="s">
        <v>1119</v>
      </c>
      <c r="E179" s="68">
        <v>1</v>
      </c>
    </row>
    <row r="180" spans="1:5" s="7" customFormat="1" ht="12.75" customHeight="1">
      <c r="A180" s="60"/>
      <c r="B180" s="61">
        <v>39727</v>
      </c>
      <c r="C180" s="60" t="s">
        <v>671</v>
      </c>
      <c r="D180" s="65" t="s">
        <v>1120</v>
      </c>
      <c r="E180" s="67">
        <v>1</v>
      </c>
    </row>
    <row r="181" spans="1:5" s="7" customFormat="1" ht="12.75" customHeight="1">
      <c r="A181" s="57"/>
      <c r="B181" s="62">
        <v>39727</v>
      </c>
      <c r="C181" s="57" t="s">
        <v>671</v>
      </c>
      <c r="D181" s="59" t="s">
        <v>1121</v>
      </c>
      <c r="E181" s="68">
        <v>1</v>
      </c>
    </row>
    <row r="182" spans="1:5" s="7" customFormat="1" ht="12.75" customHeight="1">
      <c r="A182" s="60"/>
      <c r="B182" s="61">
        <v>39723</v>
      </c>
      <c r="C182" s="60" t="s">
        <v>671</v>
      </c>
      <c r="D182" s="65" t="s">
        <v>1122</v>
      </c>
      <c r="E182" s="67">
        <v>1</v>
      </c>
    </row>
    <row r="183" spans="1:5" s="7" customFormat="1" ht="12.75" customHeight="1">
      <c r="A183" s="57"/>
      <c r="B183" s="62">
        <v>39722</v>
      </c>
      <c r="C183" s="57" t="s">
        <v>671</v>
      </c>
      <c r="D183" s="59" t="s">
        <v>1123</v>
      </c>
      <c r="E183" s="68">
        <v>1</v>
      </c>
    </row>
    <row r="184" spans="1:5" s="7" customFormat="1" ht="12.75" customHeight="1">
      <c r="A184" s="60"/>
      <c r="B184" s="61">
        <v>39720</v>
      </c>
      <c r="C184" s="60" t="s">
        <v>671</v>
      </c>
      <c r="D184" s="65" t="s">
        <v>1124</v>
      </c>
      <c r="E184" s="67">
        <v>200</v>
      </c>
    </row>
    <row r="185" spans="1:5" s="7" customFormat="1" ht="12.75" customHeight="1">
      <c r="A185" s="57"/>
      <c r="B185" s="62">
        <v>39716</v>
      </c>
      <c r="C185" s="57" t="s">
        <v>671</v>
      </c>
      <c r="D185" s="59" t="s">
        <v>1125</v>
      </c>
      <c r="E185" s="68">
        <v>1</v>
      </c>
    </row>
    <row r="186" spans="1:5" s="7" customFormat="1" ht="12.75" customHeight="1">
      <c r="A186" s="60"/>
      <c r="B186" s="61">
        <v>39716</v>
      </c>
      <c r="C186" s="60" t="s">
        <v>671</v>
      </c>
      <c r="D186" s="65" t="s">
        <v>1126</v>
      </c>
      <c r="E186" s="67">
        <v>0.3</v>
      </c>
    </row>
    <row r="187" spans="1:5" s="7" customFormat="1" ht="12.75" customHeight="1">
      <c r="A187" s="57"/>
      <c r="B187" s="62">
        <v>39707</v>
      </c>
      <c r="C187" s="57" t="s">
        <v>671</v>
      </c>
      <c r="D187" s="59" t="s">
        <v>1127</v>
      </c>
      <c r="E187" s="68">
        <v>300</v>
      </c>
    </row>
    <row r="188" spans="1:5" s="7" customFormat="1" ht="12.75" customHeight="1">
      <c r="A188" s="60"/>
      <c r="B188" s="61">
        <v>39694</v>
      </c>
      <c r="C188" s="60" t="s">
        <v>671</v>
      </c>
      <c r="D188" s="65" t="s">
        <v>936</v>
      </c>
      <c r="E188" s="67">
        <v>40</v>
      </c>
    </row>
    <row r="189" spans="1:5" s="7" customFormat="1" ht="12.75" customHeight="1">
      <c r="A189" s="57"/>
      <c r="B189" s="62">
        <v>39694</v>
      </c>
      <c r="C189" s="57" t="s">
        <v>671</v>
      </c>
      <c r="D189" s="59" t="s">
        <v>1026</v>
      </c>
      <c r="E189" s="68">
        <v>25</v>
      </c>
    </row>
    <row r="190" spans="1:5" s="7" customFormat="1" ht="12.75" customHeight="1">
      <c r="A190" s="60"/>
      <c r="B190" s="61">
        <v>39694</v>
      </c>
      <c r="C190" s="60" t="s">
        <v>671</v>
      </c>
      <c r="D190" s="65" t="s">
        <v>1009</v>
      </c>
      <c r="E190" s="67">
        <v>11</v>
      </c>
    </row>
    <row r="191" spans="1:5" s="7" customFormat="1" ht="12.75" customHeight="1">
      <c r="A191" s="57"/>
      <c r="B191" s="62">
        <v>39694</v>
      </c>
      <c r="C191" s="57" t="s">
        <v>671</v>
      </c>
      <c r="D191" s="59" t="s">
        <v>1009</v>
      </c>
      <c r="E191" s="68">
        <v>39</v>
      </c>
    </row>
    <row r="192" spans="1:5" s="7" customFormat="1" ht="12.75" customHeight="1">
      <c r="A192" s="60"/>
      <c r="B192" s="61">
        <v>39689</v>
      </c>
      <c r="C192" s="60" t="s">
        <v>671</v>
      </c>
      <c r="D192" s="65" t="s">
        <v>1128</v>
      </c>
      <c r="E192" s="67">
        <v>500</v>
      </c>
    </row>
    <row r="193" spans="1:5" s="7" customFormat="1" ht="12.75" customHeight="1">
      <c r="A193" s="57"/>
      <c r="B193" s="62">
        <v>39685</v>
      </c>
      <c r="C193" s="57" t="s">
        <v>671</v>
      </c>
      <c r="D193" s="59" t="s">
        <v>1129</v>
      </c>
      <c r="E193" s="68">
        <v>137.115132</v>
      </c>
    </row>
    <row r="194" spans="1:5" s="7" customFormat="1" ht="12.75" customHeight="1">
      <c r="A194" s="60"/>
      <c r="B194" s="61">
        <v>39685</v>
      </c>
      <c r="C194" s="60" t="s">
        <v>671</v>
      </c>
      <c r="D194" s="65" t="s">
        <v>1129</v>
      </c>
      <c r="E194" s="67">
        <v>104.93505</v>
      </c>
    </row>
    <row r="195" spans="1:5" s="7" customFormat="1" ht="12.75" customHeight="1">
      <c r="A195" s="57"/>
      <c r="B195" s="62">
        <v>39685</v>
      </c>
      <c r="C195" s="57" t="s">
        <v>671</v>
      </c>
      <c r="D195" s="59" t="s">
        <v>1130</v>
      </c>
      <c r="E195" s="68">
        <v>1</v>
      </c>
    </row>
    <row r="196" spans="1:5" s="7" customFormat="1" ht="12.75" customHeight="1">
      <c r="A196" s="60"/>
      <c r="B196" s="61">
        <v>39651</v>
      </c>
      <c r="C196" s="60" t="s">
        <v>671</v>
      </c>
      <c r="D196" s="65" t="s">
        <v>1131</v>
      </c>
      <c r="E196" s="67">
        <v>0.5</v>
      </c>
    </row>
    <row r="197" spans="1:5" s="7" customFormat="1" ht="12.75" customHeight="1">
      <c r="A197" s="57"/>
      <c r="B197" s="62">
        <v>39630</v>
      </c>
      <c r="C197" s="57" t="s">
        <v>671</v>
      </c>
      <c r="D197" s="59" t="s">
        <v>1132</v>
      </c>
      <c r="E197" s="68">
        <v>20</v>
      </c>
    </row>
    <row r="198" spans="1:5" s="7" customFormat="1" ht="12.75" customHeight="1">
      <c r="A198" s="60"/>
      <c r="B198" s="61">
        <v>39626</v>
      </c>
      <c r="C198" s="60" t="s">
        <v>671</v>
      </c>
      <c r="D198" s="65" t="s">
        <v>1133</v>
      </c>
      <c r="E198" s="67">
        <v>50</v>
      </c>
    </row>
    <row r="199" spans="1:5" s="7" customFormat="1" ht="12.75" customHeight="1">
      <c r="A199" s="57"/>
      <c r="B199" s="62">
        <v>39626</v>
      </c>
      <c r="C199" s="57" t="s">
        <v>671</v>
      </c>
      <c r="D199" s="59" t="s">
        <v>1134</v>
      </c>
      <c r="E199" s="68">
        <v>0.5</v>
      </c>
    </row>
    <row r="200" spans="1:5" s="7" customFormat="1" ht="12.75" customHeight="1">
      <c r="A200" s="60"/>
      <c r="B200" s="61">
        <v>39624</v>
      </c>
      <c r="C200" s="60" t="s">
        <v>671</v>
      </c>
      <c r="D200" s="65" t="s">
        <v>1135</v>
      </c>
      <c r="E200" s="67">
        <v>2</v>
      </c>
    </row>
    <row r="201" spans="1:5" s="7" customFormat="1" ht="12.75" customHeight="1">
      <c r="A201" s="57"/>
      <c r="B201" s="62">
        <v>39622</v>
      </c>
      <c r="C201" s="57" t="s">
        <v>671</v>
      </c>
      <c r="D201" s="59" t="s">
        <v>1136</v>
      </c>
      <c r="E201" s="68">
        <v>1</v>
      </c>
    </row>
    <row r="202" spans="1:5" s="7" customFormat="1" ht="12.75" customHeight="1">
      <c r="A202" s="60"/>
      <c r="B202" s="61">
        <v>39609</v>
      </c>
      <c r="C202" s="60" t="s">
        <v>671</v>
      </c>
      <c r="D202" s="65" t="s">
        <v>1137</v>
      </c>
      <c r="E202" s="67">
        <v>0.5</v>
      </c>
    </row>
    <row r="203" spans="1:5" s="7" customFormat="1" ht="12.75" customHeight="1">
      <c r="A203" s="57"/>
      <c r="B203" s="62">
        <v>39595</v>
      </c>
      <c r="C203" s="57" t="s">
        <v>671</v>
      </c>
      <c r="D203" s="59" t="s">
        <v>1138</v>
      </c>
      <c r="E203" s="68">
        <v>51.6406745</v>
      </c>
    </row>
    <row r="204" spans="1:5" s="7" customFormat="1" ht="12.75" customHeight="1">
      <c r="A204" s="60"/>
      <c r="B204" s="61">
        <v>39582</v>
      </c>
      <c r="C204" s="60" t="s">
        <v>671</v>
      </c>
      <c r="D204" s="65" t="s">
        <v>732</v>
      </c>
      <c r="E204" s="67">
        <v>5</v>
      </c>
    </row>
    <row r="205" spans="1:5" s="7" customFormat="1" ht="12.75" customHeight="1">
      <c r="A205" s="57"/>
      <c r="B205" s="62">
        <v>39577</v>
      </c>
      <c r="C205" s="57" t="s">
        <v>671</v>
      </c>
      <c r="D205" s="59" t="s">
        <v>1139</v>
      </c>
      <c r="E205" s="68">
        <v>2.04</v>
      </c>
    </row>
    <row r="206" spans="1:5" s="7" customFormat="1" ht="12.75" customHeight="1">
      <c r="A206" s="60"/>
      <c r="B206" s="61">
        <v>39576</v>
      </c>
      <c r="C206" s="60" t="s">
        <v>671</v>
      </c>
      <c r="D206" s="65" t="s">
        <v>1140</v>
      </c>
      <c r="E206" s="67">
        <v>0.6</v>
      </c>
    </row>
    <row r="207" spans="1:5" s="7" customFormat="1" ht="12.75" customHeight="1">
      <c r="A207" s="57"/>
      <c r="B207" s="62">
        <v>39575</v>
      </c>
      <c r="C207" s="57" t="s">
        <v>671</v>
      </c>
      <c r="D207" s="59" t="s">
        <v>1141</v>
      </c>
      <c r="E207" s="68">
        <v>6</v>
      </c>
    </row>
    <row r="208" spans="1:5" s="7" customFormat="1" ht="12.75" customHeight="1">
      <c r="A208" s="60"/>
      <c r="B208" s="61">
        <v>39575</v>
      </c>
      <c r="C208" s="60" t="s">
        <v>671</v>
      </c>
      <c r="D208" s="65" t="s">
        <v>1141</v>
      </c>
      <c r="E208" s="67">
        <v>18</v>
      </c>
    </row>
    <row r="209" spans="1:5" s="7" customFormat="1" ht="12.75" customHeight="1">
      <c r="A209" s="57"/>
      <c r="B209" s="62">
        <v>39563</v>
      </c>
      <c r="C209" s="57" t="s">
        <v>671</v>
      </c>
      <c r="D209" s="59" t="s">
        <v>1142</v>
      </c>
      <c r="E209" s="68">
        <v>100</v>
      </c>
    </row>
    <row r="210" spans="1:5" s="7" customFormat="1" ht="12.75" customHeight="1">
      <c r="A210" s="60"/>
      <c r="B210" s="61">
        <v>39560</v>
      </c>
      <c r="C210" s="60" t="s">
        <v>671</v>
      </c>
      <c r="D210" s="65" t="s">
        <v>1143</v>
      </c>
      <c r="E210" s="67">
        <v>100.0170375</v>
      </c>
    </row>
    <row r="211" spans="1:5" s="7" customFormat="1" ht="12.75" customHeight="1">
      <c r="A211" s="57"/>
      <c r="B211" s="62">
        <v>39539</v>
      </c>
      <c r="C211" s="57" t="s">
        <v>671</v>
      </c>
      <c r="D211" s="59" t="s">
        <v>1144</v>
      </c>
      <c r="E211" s="68">
        <v>3.5</v>
      </c>
    </row>
    <row r="212" spans="1:5" s="7" customFormat="1" ht="12.75" customHeight="1">
      <c r="A212" s="60"/>
      <c r="B212" s="61">
        <v>39539</v>
      </c>
      <c r="C212" s="60" t="s">
        <v>671</v>
      </c>
      <c r="D212" s="65" t="s">
        <v>1144</v>
      </c>
      <c r="E212" s="67">
        <v>0.5</v>
      </c>
    </row>
    <row r="213" spans="1:5" s="7" customFormat="1" ht="12.75" customHeight="1">
      <c r="A213" s="57"/>
      <c r="B213" s="62">
        <v>39534</v>
      </c>
      <c r="C213" s="57" t="s">
        <v>671</v>
      </c>
      <c r="D213" s="59" t="s">
        <v>1145</v>
      </c>
      <c r="E213" s="68">
        <v>1</v>
      </c>
    </row>
    <row r="214" spans="1:5" s="7" customFormat="1" ht="12.75" customHeight="1">
      <c r="A214" s="60"/>
      <c r="B214" s="61">
        <v>39534</v>
      </c>
      <c r="C214" s="60" t="s">
        <v>671</v>
      </c>
      <c r="D214" s="65" t="s">
        <v>1146</v>
      </c>
      <c r="E214" s="67">
        <v>1.0362089</v>
      </c>
    </row>
    <row r="215" spans="1:5" s="7" customFormat="1" ht="12.75" customHeight="1">
      <c r="A215" s="57"/>
      <c r="B215" s="62">
        <v>39511</v>
      </c>
      <c r="C215" s="57" t="s">
        <v>671</v>
      </c>
      <c r="D215" s="59" t="s">
        <v>732</v>
      </c>
      <c r="E215" s="68">
        <v>1</v>
      </c>
    </row>
    <row r="216" spans="1:5" s="7" customFormat="1" ht="12.75" customHeight="1">
      <c r="A216" s="60"/>
      <c r="B216" s="61">
        <v>39511</v>
      </c>
      <c r="C216" s="60" t="s">
        <v>671</v>
      </c>
      <c r="D216" s="65" t="s">
        <v>912</v>
      </c>
      <c r="E216" s="67">
        <v>200</v>
      </c>
    </row>
    <row r="217" spans="1:5" s="7" customFormat="1" ht="12.75" customHeight="1">
      <c r="A217" s="57"/>
      <c r="B217" s="62">
        <v>39497</v>
      </c>
      <c r="C217" s="57" t="s">
        <v>671</v>
      </c>
      <c r="D217" s="59" t="s">
        <v>732</v>
      </c>
      <c r="E217" s="68">
        <v>1.7</v>
      </c>
    </row>
    <row r="218" spans="1:5" s="7" customFormat="1" ht="12.75" customHeight="1">
      <c r="A218" s="60"/>
      <c r="B218" s="61">
        <v>39491</v>
      </c>
      <c r="C218" s="60" t="s">
        <v>671</v>
      </c>
      <c r="D218" s="65" t="s">
        <v>1147</v>
      </c>
      <c r="E218" s="67">
        <v>500</v>
      </c>
    </row>
    <row r="219" spans="1:5" s="7" customFormat="1" ht="12.75" customHeight="1">
      <c r="A219" s="57"/>
      <c r="B219" s="62">
        <v>39486</v>
      </c>
      <c r="C219" s="57" t="s">
        <v>671</v>
      </c>
      <c r="D219" s="59" t="s">
        <v>1148</v>
      </c>
      <c r="E219" s="68">
        <v>0.3</v>
      </c>
    </row>
    <row r="220" spans="1:5" s="7" customFormat="1" ht="12.75" customHeight="1">
      <c r="A220" s="60"/>
      <c r="B220" s="61">
        <v>39477</v>
      </c>
      <c r="C220" s="60" t="s">
        <v>671</v>
      </c>
      <c r="D220" s="65" t="s">
        <v>1149</v>
      </c>
      <c r="E220" s="67">
        <v>0.5</v>
      </c>
    </row>
    <row r="221" spans="1:5" s="7" customFormat="1" ht="12.75" customHeight="1">
      <c r="A221" s="57"/>
      <c r="B221" s="62">
        <v>39457</v>
      </c>
      <c r="C221" s="57" t="s">
        <v>671</v>
      </c>
      <c r="D221" s="59" t="s">
        <v>1150</v>
      </c>
      <c r="E221" s="68" t="s">
        <v>1066</v>
      </c>
    </row>
    <row r="222" spans="1:5" s="7" customFormat="1" ht="12.75" customHeight="1">
      <c r="A222" s="60"/>
      <c r="B222" s="61">
        <v>39450</v>
      </c>
      <c r="C222" s="60" t="s">
        <v>671</v>
      </c>
      <c r="D222" s="65" t="s">
        <v>1151</v>
      </c>
      <c r="E222" s="67">
        <v>1</v>
      </c>
    </row>
    <row r="223" spans="1:5" s="75" customFormat="1" ht="12.75" customHeight="1">
      <c r="A223" s="46"/>
      <c r="B223" s="46"/>
      <c r="C223" s="48"/>
      <c r="D223" s="48" t="s">
        <v>135</v>
      </c>
      <c r="E223" s="49">
        <f>SUM(E155:E222)</f>
        <v>2857.1841028999997</v>
      </c>
    </row>
    <row r="224" spans="1:5" ht="12.75" customHeight="1">
      <c r="A224" s="175"/>
      <c r="B224" s="176"/>
      <c r="C224" s="199"/>
      <c r="D224" s="175"/>
      <c r="E224" s="200"/>
    </row>
    <row r="226" spans="1:5" s="75" customFormat="1" ht="19.5" customHeight="1">
      <c r="A226" s="220" t="s">
        <v>136</v>
      </c>
      <c r="B226" s="221"/>
      <c r="C226" s="221"/>
      <c r="D226" s="221"/>
      <c r="E226" s="221"/>
    </row>
    <row r="227" spans="1:5" s="98" customFormat="1" ht="12.75" customHeight="1">
      <c r="A227" s="50" t="s">
        <v>278</v>
      </c>
      <c r="B227" s="50" t="s">
        <v>3206</v>
      </c>
      <c r="C227" s="44" t="s">
        <v>4</v>
      </c>
      <c r="D227" s="50" t="s">
        <v>5</v>
      </c>
      <c r="E227" s="45" t="s">
        <v>3207</v>
      </c>
    </row>
    <row r="228" spans="1:5" s="7" customFormat="1" ht="12.75" customHeight="1">
      <c r="A228" s="63"/>
      <c r="B228" s="86">
        <v>39435</v>
      </c>
      <c r="C228" s="63" t="s">
        <v>671</v>
      </c>
      <c r="D228" s="64" t="s">
        <v>1152</v>
      </c>
      <c r="E228" s="66">
        <v>0.19517116</v>
      </c>
    </row>
    <row r="229" spans="1:5" s="7" customFormat="1" ht="12.75" customHeight="1">
      <c r="A229" s="60"/>
      <c r="B229" s="61">
        <v>39435</v>
      </c>
      <c r="C229" s="60" t="s">
        <v>671</v>
      </c>
      <c r="D229" s="65" t="s">
        <v>1153</v>
      </c>
      <c r="E229" s="67">
        <v>50</v>
      </c>
    </row>
    <row r="230" spans="1:5" s="7" customFormat="1" ht="12.75" customHeight="1">
      <c r="A230" s="57"/>
      <c r="B230" s="62">
        <v>39435</v>
      </c>
      <c r="C230" s="57" t="s">
        <v>671</v>
      </c>
      <c r="D230" s="59" t="s">
        <v>1154</v>
      </c>
      <c r="E230" s="68">
        <v>0.5</v>
      </c>
    </row>
    <row r="231" spans="1:5" s="7" customFormat="1" ht="12.75" customHeight="1">
      <c r="A231" s="60"/>
      <c r="B231" s="61">
        <v>39435</v>
      </c>
      <c r="C231" s="60" t="s">
        <v>671</v>
      </c>
      <c r="D231" s="65" t="s">
        <v>1155</v>
      </c>
      <c r="E231" s="67">
        <v>0.4</v>
      </c>
    </row>
    <row r="232" spans="1:5" s="7" customFormat="1" ht="12.75" customHeight="1">
      <c r="A232" s="57"/>
      <c r="B232" s="62">
        <v>39430</v>
      </c>
      <c r="C232" s="57" t="s">
        <v>671</v>
      </c>
      <c r="D232" s="59" t="s">
        <v>1156</v>
      </c>
      <c r="E232" s="68">
        <v>25</v>
      </c>
    </row>
    <row r="233" spans="1:5" s="7" customFormat="1" ht="12.75" customHeight="1">
      <c r="A233" s="60"/>
      <c r="B233" s="61">
        <v>39429</v>
      </c>
      <c r="C233" s="60" t="s">
        <v>671</v>
      </c>
      <c r="D233" s="65" t="s">
        <v>1157</v>
      </c>
      <c r="E233" s="67">
        <v>500</v>
      </c>
    </row>
    <row r="234" spans="1:5" s="7" customFormat="1" ht="12.75" customHeight="1">
      <c r="A234" s="57"/>
      <c r="B234" s="62">
        <v>39426</v>
      </c>
      <c r="C234" s="57" t="s">
        <v>671</v>
      </c>
      <c r="D234" s="59" t="s">
        <v>1158</v>
      </c>
      <c r="E234" s="68">
        <v>117.7</v>
      </c>
    </row>
    <row r="235" spans="1:5" s="7" customFormat="1" ht="12.75" customHeight="1">
      <c r="A235" s="60"/>
      <c r="B235" s="61">
        <v>39422</v>
      </c>
      <c r="C235" s="60" t="s">
        <v>671</v>
      </c>
      <c r="D235" s="65" t="s">
        <v>1159</v>
      </c>
      <c r="E235" s="67">
        <v>1</v>
      </c>
    </row>
    <row r="236" spans="1:5" s="7" customFormat="1" ht="12.75" customHeight="1">
      <c r="A236" s="57"/>
      <c r="B236" s="62">
        <v>39422</v>
      </c>
      <c r="C236" s="57" t="s">
        <v>671</v>
      </c>
      <c r="D236" s="59" t="s">
        <v>1160</v>
      </c>
      <c r="E236" s="68">
        <v>1</v>
      </c>
    </row>
    <row r="237" spans="1:5" s="7" customFormat="1" ht="12.75" customHeight="1">
      <c r="A237" s="60"/>
      <c r="B237" s="61">
        <v>39407</v>
      </c>
      <c r="C237" s="60" t="s">
        <v>671</v>
      </c>
      <c r="D237" s="65" t="s">
        <v>1161</v>
      </c>
      <c r="E237" s="67">
        <v>60</v>
      </c>
    </row>
    <row r="238" spans="1:5" s="7" customFormat="1" ht="12.75" customHeight="1">
      <c r="A238" s="57"/>
      <c r="B238" s="62">
        <v>39393</v>
      </c>
      <c r="C238" s="57" t="s">
        <v>671</v>
      </c>
      <c r="D238" s="59" t="s">
        <v>1162</v>
      </c>
      <c r="E238" s="68">
        <v>2</v>
      </c>
    </row>
    <row r="239" spans="1:5" s="7" customFormat="1" ht="12.75" customHeight="1">
      <c r="A239" s="60"/>
      <c r="B239" s="61">
        <v>39393</v>
      </c>
      <c r="C239" s="60" t="s">
        <v>671</v>
      </c>
      <c r="D239" s="65" t="s">
        <v>1163</v>
      </c>
      <c r="E239" s="67">
        <v>50</v>
      </c>
    </row>
    <row r="240" spans="1:5" s="7" customFormat="1" ht="12.75" customHeight="1">
      <c r="A240" s="57"/>
      <c r="B240" s="62">
        <v>39379</v>
      </c>
      <c r="C240" s="57" t="s">
        <v>671</v>
      </c>
      <c r="D240" s="59" t="s">
        <v>1164</v>
      </c>
      <c r="E240" s="68">
        <v>150</v>
      </c>
    </row>
    <row r="241" spans="1:5" s="7" customFormat="1" ht="12.75" customHeight="1">
      <c r="A241" s="60"/>
      <c r="B241" s="61">
        <v>39371</v>
      </c>
      <c r="C241" s="60" t="s">
        <v>671</v>
      </c>
      <c r="D241" s="65" t="s">
        <v>1165</v>
      </c>
      <c r="E241" s="67" t="s">
        <v>1066</v>
      </c>
    </row>
    <row r="242" spans="1:5" s="7" customFormat="1" ht="12.75" customHeight="1">
      <c r="A242" s="57"/>
      <c r="B242" s="62">
        <v>39365</v>
      </c>
      <c r="C242" s="57" t="s">
        <v>671</v>
      </c>
      <c r="D242" s="59" t="s">
        <v>1166</v>
      </c>
      <c r="E242" s="68">
        <v>200</v>
      </c>
    </row>
    <row r="243" spans="1:5" s="7" customFormat="1" ht="12.75" customHeight="1">
      <c r="A243" s="60"/>
      <c r="B243" s="61">
        <v>39364</v>
      </c>
      <c r="C243" s="60" t="s">
        <v>671</v>
      </c>
      <c r="D243" s="65" t="s">
        <v>1167</v>
      </c>
      <c r="E243" s="67">
        <v>198</v>
      </c>
    </row>
    <row r="244" spans="1:5" s="7" customFormat="1" ht="12.75" customHeight="1">
      <c r="A244" s="57"/>
      <c r="B244" s="62">
        <v>39363</v>
      </c>
      <c r="C244" s="57" t="s">
        <v>671</v>
      </c>
      <c r="D244" s="59" t="s">
        <v>1168</v>
      </c>
      <c r="E244" s="68" t="s">
        <v>1066</v>
      </c>
    </row>
    <row r="245" spans="1:5" s="7" customFormat="1" ht="12.75" customHeight="1">
      <c r="A245" s="60"/>
      <c r="B245" s="61">
        <v>39360</v>
      </c>
      <c r="C245" s="60" t="s">
        <v>671</v>
      </c>
      <c r="D245" s="65" t="s">
        <v>1169</v>
      </c>
      <c r="E245" s="67" t="s">
        <v>1066</v>
      </c>
    </row>
    <row r="246" spans="1:5" s="7" customFormat="1" ht="12.75" customHeight="1">
      <c r="A246" s="57"/>
      <c r="B246" s="62">
        <v>39359</v>
      </c>
      <c r="C246" s="57" t="s">
        <v>671</v>
      </c>
      <c r="D246" s="59" t="s">
        <v>1170</v>
      </c>
      <c r="E246" s="68" t="s">
        <v>1066</v>
      </c>
    </row>
    <row r="247" spans="1:5" s="7" customFormat="1" ht="12.75" customHeight="1">
      <c r="A247" s="60"/>
      <c r="B247" s="61">
        <v>39359</v>
      </c>
      <c r="C247" s="60" t="s">
        <v>671</v>
      </c>
      <c r="D247" s="65" t="s">
        <v>1171</v>
      </c>
      <c r="E247" s="67" t="s">
        <v>1066</v>
      </c>
    </row>
    <row r="248" spans="1:5" s="7" customFormat="1" ht="12.75" customHeight="1">
      <c r="A248" s="57"/>
      <c r="B248" s="62">
        <v>39346</v>
      </c>
      <c r="C248" s="57" t="s">
        <v>671</v>
      </c>
      <c r="D248" s="59" t="s">
        <v>1172</v>
      </c>
      <c r="E248" s="68">
        <v>1</v>
      </c>
    </row>
    <row r="249" spans="1:5" s="7" customFormat="1" ht="12.75" customHeight="1">
      <c r="A249" s="60"/>
      <c r="B249" s="61">
        <v>39346</v>
      </c>
      <c r="C249" s="60" t="s">
        <v>671</v>
      </c>
      <c r="D249" s="65" t="s">
        <v>1173</v>
      </c>
      <c r="E249" s="67">
        <v>20</v>
      </c>
    </row>
    <row r="250" spans="1:5" s="7" customFormat="1" ht="12.75" customHeight="1">
      <c r="A250" s="57"/>
      <c r="B250" s="62">
        <v>39316</v>
      </c>
      <c r="C250" s="57" t="s">
        <v>671</v>
      </c>
      <c r="D250" s="59" t="s">
        <v>1076</v>
      </c>
      <c r="E250" s="68">
        <v>50</v>
      </c>
    </row>
    <row r="251" spans="1:5" s="7" customFormat="1" ht="12.75" customHeight="1">
      <c r="A251" s="60"/>
      <c r="B251" s="61">
        <v>39297</v>
      </c>
      <c r="C251" s="60" t="s">
        <v>671</v>
      </c>
      <c r="D251" s="65" t="s">
        <v>1174</v>
      </c>
      <c r="E251" s="67">
        <v>400</v>
      </c>
    </row>
    <row r="252" spans="1:5" s="7" customFormat="1" ht="12.75" customHeight="1">
      <c r="A252" s="57"/>
      <c r="B252" s="62">
        <v>39297</v>
      </c>
      <c r="C252" s="57" t="s">
        <v>671</v>
      </c>
      <c r="D252" s="59" t="s">
        <v>1175</v>
      </c>
      <c r="E252" s="68" t="s">
        <v>1066</v>
      </c>
    </row>
    <row r="253" spans="1:5" s="7" customFormat="1" ht="12.75" customHeight="1">
      <c r="A253" s="60"/>
      <c r="B253" s="61">
        <v>39260</v>
      </c>
      <c r="C253" s="60" t="s">
        <v>671</v>
      </c>
      <c r="D253" s="65" t="s">
        <v>1176</v>
      </c>
      <c r="E253" s="67">
        <v>155</v>
      </c>
    </row>
    <row r="254" spans="1:5" s="7" customFormat="1" ht="12.75" customHeight="1">
      <c r="A254" s="57"/>
      <c r="B254" s="62">
        <v>39213</v>
      </c>
      <c r="C254" s="57" t="s">
        <v>671</v>
      </c>
      <c r="D254" s="59" t="s">
        <v>1172</v>
      </c>
      <c r="E254" s="68">
        <v>20</v>
      </c>
    </row>
    <row r="255" spans="1:5" s="7" customFormat="1" ht="12.75" customHeight="1">
      <c r="A255" s="60"/>
      <c r="B255" s="61">
        <v>39202</v>
      </c>
      <c r="C255" s="60" t="s">
        <v>671</v>
      </c>
      <c r="D255" s="65" t="s">
        <v>709</v>
      </c>
      <c r="E255" s="67">
        <v>5</v>
      </c>
    </row>
    <row r="256" spans="1:5" s="7" customFormat="1" ht="12.75" customHeight="1">
      <c r="A256" s="57"/>
      <c r="B256" s="62">
        <v>39189</v>
      </c>
      <c r="C256" s="57" t="s">
        <v>671</v>
      </c>
      <c r="D256" s="59" t="s">
        <v>1177</v>
      </c>
      <c r="E256" s="68" t="s">
        <v>1066</v>
      </c>
    </row>
    <row r="257" spans="1:5" s="7" customFormat="1" ht="12.75" customHeight="1">
      <c r="A257" s="60"/>
      <c r="B257" s="61">
        <v>39176</v>
      </c>
      <c r="C257" s="60" t="s">
        <v>671</v>
      </c>
      <c r="D257" s="65" t="s">
        <v>1178</v>
      </c>
      <c r="E257" s="67">
        <v>30</v>
      </c>
    </row>
    <row r="258" spans="1:5" s="7" customFormat="1" ht="12.75" customHeight="1">
      <c r="A258" s="57"/>
      <c r="B258" s="62">
        <v>39150</v>
      </c>
      <c r="C258" s="57" t="s">
        <v>671</v>
      </c>
      <c r="D258" s="59" t="s">
        <v>1179</v>
      </c>
      <c r="E258" s="68">
        <v>60</v>
      </c>
    </row>
    <row r="259" spans="1:5" s="7" customFormat="1" ht="12.75" customHeight="1">
      <c r="A259" s="60"/>
      <c r="B259" s="61">
        <v>39118</v>
      </c>
      <c r="C259" s="60" t="s">
        <v>671</v>
      </c>
      <c r="D259" s="65" t="s">
        <v>1180</v>
      </c>
      <c r="E259" s="67">
        <v>30</v>
      </c>
    </row>
    <row r="260" spans="1:5" s="75" customFormat="1" ht="12.75" customHeight="1">
      <c r="A260" s="46"/>
      <c r="B260" s="46"/>
      <c r="C260" s="48"/>
      <c r="D260" s="48" t="s">
        <v>276</v>
      </c>
      <c r="E260" s="49">
        <f>SUM(E228:E259)</f>
        <v>2126.79517116</v>
      </c>
    </row>
  </sheetData>
  <sheetProtection/>
  <mergeCells count="12">
    <mergeCell ref="A226:E226"/>
    <mergeCell ref="A54:E54"/>
    <mergeCell ref="A72:E72"/>
    <mergeCell ref="A83:E83"/>
    <mergeCell ref="A115:E115"/>
    <mergeCell ref="A153:E153"/>
    <mergeCell ref="A5:E5"/>
    <mergeCell ref="A25:E25"/>
    <mergeCell ref="A1:E1"/>
    <mergeCell ref="A38:E38"/>
    <mergeCell ref="A45:E45"/>
    <mergeCell ref="A6:E6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portrait" paperSize="9" scale="63" r:id="rId1"/>
  <rowBreaks count="4" manualBreakCount="4">
    <brk id="95" max="4" man="1"/>
    <brk id="169" max="4" man="1"/>
    <brk id="236" max="255" man="1"/>
    <brk id="262" max="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F327"/>
  <sheetViews>
    <sheetView showGridLines="0" showRowColHeaders="0" zoomScale="85" zoomScaleNormal="85" zoomScaleSheetLayoutView="80" zoomScalePageLayoutView="0" workbookViewId="0" topLeftCell="A1">
      <selection activeCell="A3" sqref="A3"/>
    </sheetView>
  </sheetViews>
  <sheetFormatPr defaultColWidth="9.140625" defaultRowHeight="12.75"/>
  <cols>
    <col min="1" max="2" width="25.7109375" style="0" customWidth="1"/>
    <col min="3" max="3" width="20.7109375" style="0" customWidth="1"/>
    <col min="4" max="4" width="91.8515625" style="0" bestFit="1" customWidth="1"/>
    <col min="5" max="5" width="30.7109375" style="0" customWidth="1"/>
  </cols>
  <sheetData>
    <row r="1" spans="1:6" s="6" customFormat="1" ht="19.5" customHeight="1">
      <c r="A1" s="222" t="s">
        <v>3212</v>
      </c>
      <c r="B1" s="223"/>
      <c r="C1" s="223"/>
      <c r="D1" s="223"/>
      <c r="E1" s="223"/>
      <c r="F1" s="5"/>
    </row>
    <row r="2" spans="1:6" s="6" customFormat="1" ht="30" customHeight="1">
      <c r="A2" s="139" t="s">
        <v>402</v>
      </c>
      <c r="B2" s="3"/>
      <c r="C2" s="4"/>
      <c r="D2" s="4"/>
      <c r="E2" s="4"/>
      <c r="F2" s="5"/>
    </row>
    <row r="3" spans="1:6" s="6" customFormat="1" ht="12.75" customHeight="1">
      <c r="A3" s="1"/>
      <c r="B3" s="3"/>
      <c r="C3" s="4"/>
      <c r="D3" s="4"/>
      <c r="E3" s="4"/>
      <c r="F3" s="5"/>
    </row>
    <row r="4" spans="2:5" s="6" customFormat="1" ht="12.75" customHeight="1">
      <c r="B4" s="9"/>
      <c r="C4" s="9"/>
      <c r="D4" s="9"/>
      <c r="E4" s="9"/>
    </row>
    <row r="5" spans="1:5" s="14" customFormat="1" ht="19.5" customHeight="1">
      <c r="A5" s="217" t="s">
        <v>1555</v>
      </c>
      <c r="B5" s="217"/>
      <c r="C5" s="217"/>
      <c r="D5" s="217"/>
      <c r="E5" s="217"/>
    </row>
    <row r="6" spans="1:5" s="75" customFormat="1" ht="19.5" customHeight="1">
      <c r="A6" s="220" t="s">
        <v>3216</v>
      </c>
      <c r="B6" s="221"/>
      <c r="C6" s="221"/>
      <c r="D6" s="221"/>
      <c r="E6" s="221"/>
    </row>
    <row r="7" spans="1:5" s="98" customFormat="1" ht="12.75" customHeight="1">
      <c r="A7" s="50" t="s">
        <v>403</v>
      </c>
      <c r="B7" s="50" t="s">
        <v>404</v>
      </c>
      <c r="C7" s="44" t="s">
        <v>4</v>
      </c>
      <c r="D7" s="50" t="s">
        <v>5</v>
      </c>
      <c r="E7" s="45" t="s">
        <v>3209</v>
      </c>
    </row>
    <row r="8" spans="1:5" s="7" customFormat="1" ht="12.75" customHeight="1">
      <c r="A8" s="57"/>
      <c r="B8" s="62">
        <v>42395</v>
      </c>
      <c r="C8" s="57" t="s">
        <v>671</v>
      </c>
      <c r="D8" s="59" t="s">
        <v>709</v>
      </c>
      <c r="E8" s="68">
        <v>35.00136232</v>
      </c>
    </row>
    <row r="9" spans="1:5" s="7" customFormat="1" ht="12.75" customHeight="1">
      <c r="A9" s="60"/>
      <c r="B9" s="61">
        <v>42395</v>
      </c>
      <c r="C9" s="60" t="s">
        <v>671</v>
      </c>
      <c r="D9" s="65" t="s">
        <v>709</v>
      </c>
      <c r="E9" s="67">
        <v>21.30222418</v>
      </c>
    </row>
    <row r="10" spans="1:5" s="7" customFormat="1" ht="12.75" customHeight="1">
      <c r="A10" s="46"/>
      <c r="B10" s="46"/>
      <c r="C10" s="46"/>
      <c r="D10" s="46" t="s">
        <v>3215</v>
      </c>
      <c r="E10" s="47">
        <f>SUM(E8:E9)</f>
        <v>56.303586499999994</v>
      </c>
    </row>
    <row r="11" spans="1:5" s="108" customFormat="1" ht="12.75" customHeight="1">
      <c r="A11" s="129"/>
      <c r="B11" s="129"/>
      <c r="C11" s="129"/>
      <c r="D11" s="129"/>
      <c r="E11" s="129"/>
    </row>
    <row r="12" spans="1:5" s="75" customFormat="1" ht="12.75" customHeight="1">
      <c r="A12" s="35"/>
      <c r="B12" s="36"/>
      <c r="C12" s="32"/>
      <c r="D12" s="32"/>
      <c r="E12" s="37"/>
    </row>
    <row r="13" spans="1:5" s="75" customFormat="1" ht="19.5" customHeight="1">
      <c r="A13" s="220" t="s">
        <v>2360</v>
      </c>
      <c r="B13" s="221"/>
      <c r="C13" s="221"/>
      <c r="D13" s="221"/>
      <c r="E13" s="221"/>
    </row>
    <row r="14" spans="1:5" s="98" customFormat="1" ht="12.75" customHeight="1">
      <c r="A14" s="50" t="s">
        <v>403</v>
      </c>
      <c r="B14" s="50" t="s">
        <v>404</v>
      </c>
      <c r="C14" s="44" t="s">
        <v>4</v>
      </c>
      <c r="D14" s="50" t="s">
        <v>5</v>
      </c>
      <c r="E14" s="45" t="s">
        <v>3209</v>
      </c>
    </row>
    <row r="15" spans="1:5" s="7" customFormat="1" ht="13.5" customHeight="1">
      <c r="A15" s="57"/>
      <c r="B15" s="62">
        <v>42362</v>
      </c>
      <c r="C15" s="57" t="s">
        <v>671</v>
      </c>
      <c r="D15" s="59" t="s">
        <v>3222</v>
      </c>
      <c r="E15" s="68">
        <v>0.02</v>
      </c>
    </row>
    <row r="16" spans="1:5" s="7" customFormat="1" ht="12.75" customHeight="1">
      <c r="A16" s="60"/>
      <c r="B16" s="61">
        <v>42355</v>
      </c>
      <c r="C16" s="60" t="s">
        <v>671</v>
      </c>
      <c r="D16" s="65" t="s">
        <v>3229</v>
      </c>
      <c r="E16" s="67">
        <v>2</v>
      </c>
    </row>
    <row r="17" spans="1:5" s="7" customFormat="1" ht="13.5" customHeight="1">
      <c r="A17" s="57"/>
      <c r="B17" s="62">
        <v>42355</v>
      </c>
      <c r="C17" s="57" t="s">
        <v>671</v>
      </c>
      <c r="D17" s="59" t="s">
        <v>3229</v>
      </c>
      <c r="E17" s="68">
        <v>5</v>
      </c>
    </row>
    <row r="18" spans="1:5" s="7" customFormat="1" ht="12.75" customHeight="1">
      <c r="A18" s="60"/>
      <c r="B18" s="61">
        <v>42353</v>
      </c>
      <c r="C18" s="60" t="s">
        <v>671</v>
      </c>
      <c r="D18" s="65" t="s">
        <v>3286</v>
      </c>
      <c r="E18" s="67">
        <v>90</v>
      </c>
    </row>
    <row r="19" spans="1:5" s="7" customFormat="1" ht="13.5" customHeight="1">
      <c r="A19" s="57"/>
      <c r="B19" s="62">
        <v>42335</v>
      </c>
      <c r="C19" s="57" t="s">
        <v>671</v>
      </c>
      <c r="D19" s="59" t="s">
        <v>3230</v>
      </c>
      <c r="E19" s="68">
        <v>1</v>
      </c>
    </row>
    <row r="20" spans="1:5" s="7" customFormat="1" ht="12.75" customHeight="1">
      <c r="A20" s="60"/>
      <c r="B20" s="61">
        <v>42335</v>
      </c>
      <c r="C20" s="60" t="s">
        <v>671</v>
      </c>
      <c r="D20" s="65" t="s">
        <v>3230</v>
      </c>
      <c r="E20" s="67">
        <v>50</v>
      </c>
    </row>
    <row r="21" spans="1:5" s="7" customFormat="1" ht="12.75" customHeight="1">
      <c r="A21" s="57"/>
      <c r="B21" s="62">
        <v>42333</v>
      </c>
      <c r="C21" s="57" t="s">
        <v>671</v>
      </c>
      <c r="D21" s="59" t="s">
        <v>3254</v>
      </c>
      <c r="E21" s="68">
        <v>1.4979567999999999</v>
      </c>
    </row>
    <row r="22" spans="1:5" s="7" customFormat="1" ht="12.75" customHeight="1">
      <c r="A22" s="60"/>
      <c r="B22" s="61">
        <v>42277</v>
      </c>
      <c r="C22" s="60" t="s">
        <v>671</v>
      </c>
      <c r="D22" s="65" t="s">
        <v>3231</v>
      </c>
      <c r="E22" s="67">
        <v>600</v>
      </c>
    </row>
    <row r="23" spans="1:5" s="7" customFormat="1" ht="12.75" customHeight="1">
      <c r="A23" s="57"/>
      <c r="B23" s="62">
        <v>42269</v>
      </c>
      <c r="C23" s="57" t="s">
        <v>671</v>
      </c>
      <c r="D23" s="59" t="s">
        <v>3287</v>
      </c>
      <c r="E23" s="68">
        <v>104.66</v>
      </c>
    </row>
    <row r="24" spans="1:5" s="7" customFormat="1" ht="12.75" customHeight="1">
      <c r="A24" s="60"/>
      <c r="B24" s="61">
        <v>42257</v>
      </c>
      <c r="C24" s="60" t="s">
        <v>671</v>
      </c>
      <c r="D24" s="65" t="s">
        <v>744</v>
      </c>
      <c r="E24" s="67">
        <v>14.099596799999999</v>
      </c>
    </row>
    <row r="25" spans="1:5" s="7" customFormat="1" ht="12.75" customHeight="1">
      <c r="A25" s="57"/>
      <c r="B25" s="62">
        <v>42257</v>
      </c>
      <c r="C25" s="57" t="s">
        <v>671</v>
      </c>
      <c r="D25" s="59" t="s">
        <v>744</v>
      </c>
      <c r="E25" s="68">
        <v>71.1178488</v>
      </c>
    </row>
    <row r="26" spans="1:5" s="7" customFormat="1" ht="12.75" customHeight="1">
      <c r="A26" s="60"/>
      <c r="B26" s="61">
        <v>42248</v>
      </c>
      <c r="C26" s="60" t="s">
        <v>671</v>
      </c>
      <c r="D26" s="65" t="s">
        <v>3253</v>
      </c>
      <c r="E26" s="67">
        <v>1.9352979000000001</v>
      </c>
    </row>
    <row r="27" spans="1:5" s="7" customFormat="1" ht="12.75" customHeight="1">
      <c r="A27" s="57"/>
      <c r="B27" s="62">
        <v>42199</v>
      </c>
      <c r="C27" s="57" t="s">
        <v>671</v>
      </c>
      <c r="D27" s="59" t="s">
        <v>1969</v>
      </c>
      <c r="E27" s="68">
        <v>350</v>
      </c>
    </row>
    <row r="28" spans="1:5" s="7" customFormat="1" ht="12.75" customHeight="1">
      <c r="A28" s="60"/>
      <c r="B28" s="61">
        <v>42166</v>
      </c>
      <c r="C28" s="60" t="s">
        <v>671</v>
      </c>
      <c r="D28" s="65" t="s">
        <v>709</v>
      </c>
      <c r="E28" s="67">
        <v>45</v>
      </c>
    </row>
    <row r="29" spans="1:5" s="7" customFormat="1" ht="12.75" customHeight="1">
      <c r="A29" s="57"/>
      <c r="B29" s="62">
        <v>42166</v>
      </c>
      <c r="C29" s="57" t="s">
        <v>671</v>
      </c>
      <c r="D29" s="59" t="s">
        <v>709</v>
      </c>
      <c r="E29" s="68">
        <v>45</v>
      </c>
    </row>
    <row r="30" spans="1:5" s="7" customFormat="1" ht="12.75" customHeight="1">
      <c r="A30" s="60"/>
      <c r="B30" s="61">
        <v>42166</v>
      </c>
      <c r="C30" s="60" t="s">
        <v>671</v>
      </c>
      <c r="D30" s="65" t="s">
        <v>709</v>
      </c>
      <c r="E30" s="67">
        <v>40</v>
      </c>
    </row>
    <row r="31" spans="1:5" s="7" customFormat="1" ht="12.75" customHeight="1">
      <c r="A31" s="57"/>
      <c r="B31" s="62">
        <v>42166</v>
      </c>
      <c r="C31" s="57" t="s">
        <v>671</v>
      </c>
      <c r="D31" s="59" t="s">
        <v>709</v>
      </c>
      <c r="E31" s="68">
        <v>23</v>
      </c>
    </row>
    <row r="32" spans="1:5" s="7" customFormat="1" ht="12.75" customHeight="1">
      <c r="A32" s="60"/>
      <c r="B32" s="61">
        <v>42164</v>
      </c>
      <c r="C32" s="60" t="s">
        <v>671</v>
      </c>
      <c r="D32" s="65" t="s">
        <v>2125</v>
      </c>
      <c r="E32" s="67">
        <v>10</v>
      </c>
    </row>
    <row r="33" spans="1:5" s="7" customFormat="1" ht="12.75" customHeight="1">
      <c r="A33" s="57"/>
      <c r="B33" s="62">
        <v>42163</v>
      </c>
      <c r="C33" s="57" t="s">
        <v>671</v>
      </c>
      <c r="D33" s="59" t="s">
        <v>3252</v>
      </c>
      <c r="E33" s="68">
        <v>6.9999999</v>
      </c>
    </row>
    <row r="34" spans="1:5" s="7" customFormat="1" ht="12.75" customHeight="1">
      <c r="A34" s="60"/>
      <c r="B34" s="61">
        <v>42163</v>
      </c>
      <c r="C34" s="60" t="s">
        <v>671</v>
      </c>
      <c r="D34" s="65" t="s">
        <v>3136</v>
      </c>
      <c r="E34" s="67">
        <v>28</v>
      </c>
    </row>
    <row r="35" spans="1:5" s="7" customFormat="1" ht="12.75" customHeight="1">
      <c r="A35" s="57"/>
      <c r="B35" s="62">
        <v>42152</v>
      </c>
      <c r="C35" s="57" t="s">
        <v>671</v>
      </c>
      <c r="D35" s="59" t="s">
        <v>3232</v>
      </c>
      <c r="E35" s="68">
        <v>1.5</v>
      </c>
    </row>
    <row r="36" spans="1:5" s="7" customFormat="1" ht="12.75" customHeight="1">
      <c r="A36" s="60"/>
      <c r="B36" s="61">
        <v>42145</v>
      </c>
      <c r="C36" s="60" t="s">
        <v>671</v>
      </c>
      <c r="D36" s="65" t="s">
        <v>1182</v>
      </c>
      <c r="E36" s="67">
        <v>16</v>
      </c>
    </row>
    <row r="37" spans="1:5" s="7" customFormat="1" ht="12.75" customHeight="1">
      <c r="A37" s="57"/>
      <c r="B37" s="62">
        <v>42144</v>
      </c>
      <c r="C37" s="57" t="s">
        <v>671</v>
      </c>
      <c r="D37" s="59" t="s">
        <v>3204</v>
      </c>
      <c r="E37" s="68">
        <v>63.42</v>
      </c>
    </row>
    <row r="38" spans="1:5" s="7" customFormat="1" ht="12.75" customHeight="1">
      <c r="A38" s="60"/>
      <c r="B38" s="61">
        <v>42123</v>
      </c>
      <c r="C38" s="60" t="s">
        <v>671</v>
      </c>
      <c r="D38" s="65" t="s">
        <v>1447</v>
      </c>
      <c r="E38" s="67">
        <v>65.1062655</v>
      </c>
    </row>
    <row r="39" spans="1:5" s="7" customFormat="1" ht="12.75" customHeight="1">
      <c r="A39" s="57"/>
      <c r="B39" s="62">
        <v>42121</v>
      </c>
      <c r="C39" s="57" t="s">
        <v>671</v>
      </c>
      <c r="D39" s="59" t="s">
        <v>3148</v>
      </c>
      <c r="E39" s="68">
        <v>19</v>
      </c>
    </row>
    <row r="40" spans="1:5" s="7" customFormat="1" ht="12.75" customHeight="1">
      <c r="A40" s="60"/>
      <c r="B40" s="61">
        <v>42114</v>
      </c>
      <c r="C40" s="60" t="s">
        <v>671</v>
      </c>
      <c r="D40" s="65" t="s">
        <v>2180</v>
      </c>
      <c r="E40" s="67">
        <v>17.2481627</v>
      </c>
    </row>
    <row r="41" spans="1:5" s="7" customFormat="1" ht="12.75" customHeight="1">
      <c r="A41" s="57"/>
      <c r="B41" s="62">
        <v>42109</v>
      </c>
      <c r="C41" s="57" t="s">
        <v>671</v>
      </c>
      <c r="D41" s="59" t="s">
        <v>1581</v>
      </c>
      <c r="E41" s="68">
        <v>24.28070462</v>
      </c>
    </row>
    <row r="42" spans="1:5" s="7" customFormat="1" ht="12.75" customHeight="1">
      <c r="A42" s="60"/>
      <c r="B42" s="61">
        <v>42101</v>
      </c>
      <c r="C42" s="60" t="s">
        <v>671</v>
      </c>
      <c r="D42" s="65" t="s">
        <v>3233</v>
      </c>
      <c r="E42" s="67">
        <v>2.9915311499999997</v>
      </c>
    </row>
    <row r="43" spans="1:5" s="7" customFormat="1" ht="12.75" customHeight="1">
      <c r="A43" s="57"/>
      <c r="B43" s="62">
        <v>42090</v>
      </c>
      <c r="C43" s="57" t="s">
        <v>671</v>
      </c>
      <c r="D43" s="59" t="s">
        <v>3175</v>
      </c>
      <c r="E43" s="68">
        <v>100</v>
      </c>
    </row>
    <row r="44" spans="1:5" s="7" customFormat="1" ht="12.75" customHeight="1">
      <c r="A44" s="60"/>
      <c r="B44" s="61">
        <v>42086</v>
      </c>
      <c r="C44" s="60" t="s">
        <v>671</v>
      </c>
      <c r="D44" s="65" t="s">
        <v>3149</v>
      </c>
      <c r="E44" s="67">
        <v>79.42626186</v>
      </c>
    </row>
    <row r="45" spans="1:5" s="7" customFormat="1" ht="12.75" customHeight="1">
      <c r="A45" s="57"/>
      <c r="B45" s="62">
        <v>42068</v>
      </c>
      <c r="C45" s="57" t="s">
        <v>671</v>
      </c>
      <c r="D45" s="59" t="s">
        <v>3119</v>
      </c>
      <c r="E45" s="68">
        <v>160</v>
      </c>
    </row>
    <row r="46" spans="1:5" s="7" customFormat="1" ht="12.75" customHeight="1">
      <c r="A46" s="60"/>
      <c r="B46" s="61">
        <v>42068</v>
      </c>
      <c r="C46" s="60" t="s">
        <v>671</v>
      </c>
      <c r="D46" s="65" t="s">
        <v>3119</v>
      </c>
      <c r="E46" s="67">
        <v>330</v>
      </c>
    </row>
    <row r="47" spans="1:5" s="7" customFormat="1" ht="12.75" customHeight="1">
      <c r="A47" s="57"/>
      <c r="B47" s="62">
        <v>42037</v>
      </c>
      <c r="C47" s="57" t="s">
        <v>671</v>
      </c>
      <c r="D47" s="59" t="s">
        <v>2516</v>
      </c>
      <c r="E47" s="68">
        <v>1.9999999905563688</v>
      </c>
    </row>
    <row r="48" spans="1:5" s="7" customFormat="1" ht="12.75" customHeight="1">
      <c r="A48" s="60"/>
      <c r="B48" s="61">
        <v>42030</v>
      </c>
      <c r="C48" s="60" t="s">
        <v>671</v>
      </c>
      <c r="D48" s="65" t="s">
        <v>3203</v>
      </c>
      <c r="E48" s="67">
        <v>10.53567445</v>
      </c>
    </row>
    <row r="49" spans="1:5" s="7" customFormat="1" ht="12.75" customHeight="1">
      <c r="A49" s="46"/>
      <c r="B49" s="46"/>
      <c r="C49" s="46"/>
      <c r="D49" s="46" t="s">
        <v>2361</v>
      </c>
      <c r="E49" s="49">
        <f>SUM(E15:E48)</f>
        <v>2380.8393004705563</v>
      </c>
    </row>
    <row r="50" spans="1:5" s="108" customFormat="1" ht="12.75" customHeight="1">
      <c r="A50" s="129"/>
      <c r="B50" s="129"/>
      <c r="C50" s="129"/>
      <c r="D50" s="129"/>
      <c r="E50" s="129"/>
    </row>
    <row r="51" spans="1:5" s="75" customFormat="1" ht="12.75" customHeight="1">
      <c r="A51" s="35"/>
      <c r="B51" s="36"/>
      <c r="C51" s="32"/>
      <c r="D51" s="32"/>
      <c r="E51" s="37"/>
    </row>
    <row r="52" spans="1:5" s="75" customFormat="1" ht="19.5" customHeight="1">
      <c r="A52" s="220" t="s">
        <v>2128</v>
      </c>
      <c r="B52" s="221"/>
      <c r="C52" s="221"/>
      <c r="D52" s="221"/>
      <c r="E52" s="221"/>
    </row>
    <row r="53" spans="1:5" s="98" customFormat="1" ht="12.75" customHeight="1">
      <c r="A53" s="50" t="s">
        <v>403</v>
      </c>
      <c r="B53" s="50" t="s">
        <v>404</v>
      </c>
      <c r="C53" s="44" t="s">
        <v>4</v>
      </c>
      <c r="D53" s="50" t="s">
        <v>5</v>
      </c>
      <c r="E53" s="45" t="s">
        <v>3209</v>
      </c>
    </row>
    <row r="54" spans="1:5" s="7" customFormat="1" ht="12.75" customHeight="1">
      <c r="A54" s="63"/>
      <c r="B54" s="86">
        <v>41999</v>
      </c>
      <c r="C54" s="63" t="s">
        <v>671</v>
      </c>
      <c r="D54" s="64" t="s">
        <v>2269</v>
      </c>
      <c r="E54" s="66">
        <v>152.05427203520398</v>
      </c>
    </row>
    <row r="55" spans="1:5" s="7" customFormat="1" ht="12.75" customHeight="1">
      <c r="A55" s="60"/>
      <c r="B55" s="61">
        <v>41992</v>
      </c>
      <c r="C55" s="60" t="s">
        <v>671</v>
      </c>
      <c r="D55" s="65" t="s">
        <v>3134</v>
      </c>
      <c r="E55" s="67">
        <v>22</v>
      </c>
    </row>
    <row r="56" spans="1:5" s="7" customFormat="1" ht="12.75" customHeight="1">
      <c r="A56" s="57"/>
      <c r="B56" s="62">
        <v>41992</v>
      </c>
      <c r="C56" s="57" t="s">
        <v>671</v>
      </c>
      <c r="D56" s="59" t="s">
        <v>2515</v>
      </c>
      <c r="E56" s="68">
        <v>150</v>
      </c>
    </row>
    <row r="57" spans="1:5" s="7" customFormat="1" ht="12.75" customHeight="1">
      <c r="A57" s="60"/>
      <c r="B57" s="61">
        <v>41984</v>
      </c>
      <c r="C57" s="60" t="s">
        <v>671</v>
      </c>
      <c r="D57" s="65" t="s">
        <v>2401</v>
      </c>
      <c r="E57" s="67">
        <v>120</v>
      </c>
    </row>
    <row r="58" spans="1:5" s="7" customFormat="1" ht="12.75" customHeight="1">
      <c r="A58" s="57"/>
      <c r="B58" s="62">
        <v>41984</v>
      </c>
      <c r="C58" s="57" t="s">
        <v>671</v>
      </c>
      <c r="D58" s="59" t="s">
        <v>3150</v>
      </c>
      <c r="E58" s="68">
        <v>5.09357708</v>
      </c>
    </row>
    <row r="59" spans="1:5" s="7" customFormat="1" ht="12.75" customHeight="1">
      <c r="A59" s="60"/>
      <c r="B59" s="61">
        <v>41981</v>
      </c>
      <c r="C59" s="60" t="s">
        <v>671</v>
      </c>
      <c r="D59" s="65" t="s">
        <v>3135</v>
      </c>
      <c r="E59" s="67">
        <v>35</v>
      </c>
    </row>
    <row r="60" spans="1:5" s="7" customFormat="1" ht="12.75" customHeight="1">
      <c r="A60" s="57"/>
      <c r="B60" s="62">
        <v>41974</v>
      </c>
      <c r="C60" s="57" t="s">
        <v>671</v>
      </c>
      <c r="D60" s="59" t="s">
        <v>2391</v>
      </c>
      <c r="E60" s="68">
        <v>2.2</v>
      </c>
    </row>
    <row r="61" spans="1:5" s="7" customFormat="1" ht="12.75" customHeight="1">
      <c r="A61" s="60"/>
      <c r="B61" s="61">
        <v>41970</v>
      </c>
      <c r="C61" s="60" t="s">
        <v>671</v>
      </c>
      <c r="D61" s="65" t="s">
        <v>2514</v>
      </c>
      <c r="E61" s="67">
        <v>184</v>
      </c>
    </row>
    <row r="62" spans="1:5" s="7" customFormat="1" ht="12.75" customHeight="1">
      <c r="A62" s="57"/>
      <c r="B62" s="62">
        <v>41968</v>
      </c>
      <c r="C62" s="57" t="s">
        <v>671</v>
      </c>
      <c r="D62" s="59" t="s">
        <v>2393</v>
      </c>
      <c r="E62" s="68">
        <v>77.98450868000002</v>
      </c>
    </row>
    <row r="63" spans="1:5" s="7" customFormat="1" ht="12.75" customHeight="1">
      <c r="A63" s="60"/>
      <c r="B63" s="61">
        <v>41946</v>
      </c>
      <c r="C63" s="60" t="s">
        <v>671</v>
      </c>
      <c r="D63" s="65" t="s">
        <v>3097</v>
      </c>
      <c r="E63" s="67">
        <v>20</v>
      </c>
    </row>
    <row r="64" spans="1:5" s="7" customFormat="1" ht="12.75" customHeight="1">
      <c r="A64" s="57"/>
      <c r="B64" s="62">
        <v>41943</v>
      </c>
      <c r="C64" s="57" t="s">
        <v>671</v>
      </c>
      <c r="D64" s="59" t="s">
        <v>2392</v>
      </c>
      <c r="E64" s="68">
        <v>448.31480001</v>
      </c>
    </row>
    <row r="65" spans="1:5" s="7" customFormat="1" ht="12.75" customHeight="1">
      <c r="A65" s="60"/>
      <c r="B65" s="61">
        <v>41935</v>
      </c>
      <c r="C65" s="60" t="s">
        <v>671</v>
      </c>
      <c r="D65" s="65" t="s">
        <v>2391</v>
      </c>
      <c r="E65" s="67">
        <v>1</v>
      </c>
    </row>
    <row r="66" spans="1:5" s="7" customFormat="1" ht="12.75" customHeight="1">
      <c r="A66" s="57"/>
      <c r="B66" s="62">
        <v>41933</v>
      </c>
      <c r="C66" s="57" t="s">
        <v>671</v>
      </c>
      <c r="D66" s="59" t="s">
        <v>2390</v>
      </c>
      <c r="E66" s="68">
        <v>6</v>
      </c>
    </row>
    <row r="67" spans="1:5" s="7" customFormat="1" ht="12.75" customHeight="1">
      <c r="A67" s="60"/>
      <c r="B67" s="61">
        <v>41929</v>
      </c>
      <c r="C67" s="60" t="s">
        <v>671</v>
      </c>
      <c r="D67" s="65" t="s">
        <v>2389</v>
      </c>
      <c r="E67" s="67">
        <v>329.67</v>
      </c>
    </row>
    <row r="68" spans="1:5" s="7" customFormat="1" ht="12.75" customHeight="1">
      <c r="A68" s="57"/>
      <c r="B68" s="62">
        <v>41922</v>
      </c>
      <c r="C68" s="57" t="s">
        <v>671</v>
      </c>
      <c r="D68" s="59" t="s">
        <v>3255</v>
      </c>
      <c r="E68" s="68">
        <v>15</v>
      </c>
    </row>
    <row r="69" spans="1:5" s="7" customFormat="1" ht="12.75" customHeight="1">
      <c r="A69" s="60"/>
      <c r="B69" s="61">
        <v>41904</v>
      </c>
      <c r="C69" s="60" t="s">
        <v>671</v>
      </c>
      <c r="D69" s="65" t="s">
        <v>1906</v>
      </c>
      <c r="E69" s="67">
        <v>700</v>
      </c>
    </row>
    <row r="70" spans="1:5" s="7" customFormat="1" ht="12.75" customHeight="1">
      <c r="A70" s="57"/>
      <c r="B70" s="62">
        <v>41904</v>
      </c>
      <c r="C70" s="57" t="s">
        <v>671</v>
      </c>
      <c r="D70" s="59" t="s">
        <v>1906</v>
      </c>
      <c r="E70" s="68">
        <v>140</v>
      </c>
    </row>
    <row r="71" spans="1:5" s="7" customFormat="1" ht="12.75" customHeight="1">
      <c r="A71" s="60"/>
      <c r="B71" s="61">
        <v>41894</v>
      </c>
      <c r="C71" s="60" t="s">
        <v>671</v>
      </c>
      <c r="D71" s="65" t="s">
        <v>3151</v>
      </c>
      <c r="E71" s="67">
        <v>4.499999979999999</v>
      </c>
    </row>
    <row r="72" spans="1:5" s="7" customFormat="1" ht="12.75" customHeight="1">
      <c r="A72" s="57"/>
      <c r="B72" s="62">
        <v>41893</v>
      </c>
      <c r="C72" s="57" t="s">
        <v>671</v>
      </c>
      <c r="D72" s="59" t="s">
        <v>2388</v>
      </c>
      <c r="E72" s="68">
        <v>6.1</v>
      </c>
    </row>
    <row r="73" spans="1:5" s="7" customFormat="1" ht="12.75" customHeight="1">
      <c r="A73" s="60"/>
      <c r="B73" s="61">
        <v>41883</v>
      </c>
      <c r="C73" s="60" t="s">
        <v>671</v>
      </c>
      <c r="D73" s="65" t="s">
        <v>2290</v>
      </c>
      <c r="E73" s="67">
        <v>544.8</v>
      </c>
    </row>
    <row r="74" spans="1:5" s="7" customFormat="1" ht="12.75" customHeight="1">
      <c r="A74" s="57"/>
      <c r="B74" s="62">
        <v>41883</v>
      </c>
      <c r="C74" s="57" t="s">
        <v>671</v>
      </c>
      <c r="D74" s="59" t="s">
        <v>2290</v>
      </c>
      <c r="E74" s="68">
        <v>43.2</v>
      </c>
    </row>
    <row r="75" spans="1:5" s="7" customFormat="1" ht="12.75" customHeight="1">
      <c r="A75" s="60"/>
      <c r="B75" s="61">
        <v>41879</v>
      </c>
      <c r="C75" s="60" t="s">
        <v>671</v>
      </c>
      <c r="D75" s="65" t="s">
        <v>1447</v>
      </c>
      <c r="E75" s="67">
        <v>300</v>
      </c>
    </row>
    <row r="76" spans="1:5" s="7" customFormat="1" ht="12.75" customHeight="1">
      <c r="A76" s="57"/>
      <c r="B76" s="62">
        <v>41857</v>
      </c>
      <c r="C76" s="57" t="s">
        <v>671</v>
      </c>
      <c r="D76" s="59" t="s">
        <v>763</v>
      </c>
      <c r="E76" s="68">
        <v>10</v>
      </c>
    </row>
    <row r="77" spans="1:5" s="7" customFormat="1" ht="12.75" customHeight="1">
      <c r="A77" s="60"/>
      <c r="B77" s="61">
        <v>41855</v>
      </c>
      <c r="C77" s="60" t="s">
        <v>671</v>
      </c>
      <c r="D77" s="65" t="s">
        <v>3152</v>
      </c>
      <c r="E77" s="67">
        <v>75</v>
      </c>
    </row>
    <row r="78" spans="1:5" s="7" customFormat="1" ht="12.75" customHeight="1">
      <c r="A78" s="57"/>
      <c r="B78" s="62">
        <v>41852</v>
      </c>
      <c r="C78" s="57" t="s">
        <v>671</v>
      </c>
      <c r="D78" s="59" t="s">
        <v>3302</v>
      </c>
      <c r="E78" s="68">
        <v>334</v>
      </c>
    </row>
    <row r="79" spans="1:5" s="7" customFormat="1" ht="12.75" customHeight="1">
      <c r="A79" s="60"/>
      <c r="B79" s="61">
        <v>41852</v>
      </c>
      <c r="C79" s="60" t="s">
        <v>671</v>
      </c>
      <c r="D79" s="65" t="s">
        <v>3302</v>
      </c>
      <c r="E79" s="67">
        <v>78.78938661000001</v>
      </c>
    </row>
    <row r="80" spans="1:5" s="7" customFormat="1" ht="12.75" customHeight="1">
      <c r="A80" s="57"/>
      <c r="B80" s="62">
        <v>41830</v>
      </c>
      <c r="C80" s="57" t="s">
        <v>671</v>
      </c>
      <c r="D80" s="59" t="s">
        <v>2513</v>
      </c>
      <c r="E80" s="68">
        <v>109.88987238</v>
      </c>
    </row>
    <row r="81" spans="1:5" s="7" customFormat="1" ht="12.75" customHeight="1">
      <c r="A81" s="60"/>
      <c r="B81" s="61">
        <v>41830</v>
      </c>
      <c r="C81" s="60" t="s">
        <v>671</v>
      </c>
      <c r="D81" s="65" t="s">
        <v>2513</v>
      </c>
      <c r="E81" s="67">
        <v>18.43443862</v>
      </c>
    </row>
    <row r="82" spans="1:5" s="7" customFormat="1" ht="12.75" customHeight="1">
      <c r="A82" s="57"/>
      <c r="B82" s="62">
        <v>41822</v>
      </c>
      <c r="C82" s="57" t="s">
        <v>671</v>
      </c>
      <c r="D82" s="59" t="s">
        <v>2269</v>
      </c>
      <c r="E82" s="68">
        <v>100</v>
      </c>
    </row>
    <row r="83" spans="1:5" s="7" customFormat="1" ht="12.75" customHeight="1">
      <c r="A83" s="60"/>
      <c r="B83" s="61">
        <v>41820</v>
      </c>
      <c r="C83" s="60" t="s">
        <v>671</v>
      </c>
      <c r="D83" s="65" t="s">
        <v>2277</v>
      </c>
      <c r="E83" s="67">
        <v>9</v>
      </c>
    </row>
    <row r="84" spans="1:5" s="7" customFormat="1" ht="12.75" customHeight="1">
      <c r="A84" s="57"/>
      <c r="B84" s="62">
        <v>41820</v>
      </c>
      <c r="C84" s="57" t="s">
        <v>671</v>
      </c>
      <c r="D84" s="59" t="s">
        <v>2268</v>
      </c>
      <c r="E84" s="68">
        <v>400</v>
      </c>
    </row>
    <row r="85" spans="1:5" s="7" customFormat="1" ht="12.75" customHeight="1">
      <c r="A85" s="60"/>
      <c r="B85" s="61">
        <v>41820</v>
      </c>
      <c r="C85" s="60" t="s">
        <v>671</v>
      </c>
      <c r="D85" s="65" t="s">
        <v>2278</v>
      </c>
      <c r="E85" s="67">
        <v>136</v>
      </c>
    </row>
    <row r="86" spans="1:5" s="7" customFormat="1" ht="12.75" customHeight="1">
      <c r="A86" s="57"/>
      <c r="B86" s="62">
        <v>41820</v>
      </c>
      <c r="C86" s="57" t="s">
        <v>671</v>
      </c>
      <c r="D86" s="59" t="s">
        <v>2278</v>
      </c>
      <c r="E86" s="68">
        <v>16</v>
      </c>
    </row>
    <row r="87" spans="1:5" s="7" customFormat="1" ht="12.75" customHeight="1">
      <c r="A87" s="60"/>
      <c r="B87" s="61">
        <v>41817</v>
      </c>
      <c r="C87" s="60" t="s">
        <v>671</v>
      </c>
      <c r="D87" s="65" t="s">
        <v>3096</v>
      </c>
      <c r="E87" s="67">
        <v>99.09931377</v>
      </c>
    </row>
    <row r="88" spans="1:5" s="7" customFormat="1" ht="12.75" customHeight="1">
      <c r="A88" s="57"/>
      <c r="B88" s="62">
        <v>41814</v>
      </c>
      <c r="C88" s="57" t="s">
        <v>671</v>
      </c>
      <c r="D88" s="59" t="s">
        <v>2308</v>
      </c>
      <c r="E88" s="68">
        <v>641.2677</v>
      </c>
    </row>
    <row r="89" spans="1:5" s="7" customFormat="1" ht="12.75" customHeight="1">
      <c r="A89" s="60"/>
      <c r="B89" s="61">
        <v>41814</v>
      </c>
      <c r="C89" s="60" t="s">
        <v>671</v>
      </c>
      <c r="D89" s="65" t="s">
        <v>2308</v>
      </c>
      <c r="E89" s="67">
        <v>32.065</v>
      </c>
    </row>
    <row r="90" spans="1:5" s="7" customFormat="1" ht="12.75" customHeight="1">
      <c r="A90" s="57"/>
      <c r="B90" s="62">
        <v>41807</v>
      </c>
      <c r="C90" s="57" t="s">
        <v>671</v>
      </c>
      <c r="D90" s="59" t="s">
        <v>2247</v>
      </c>
      <c r="E90" s="68">
        <v>790.675</v>
      </c>
    </row>
    <row r="91" spans="1:5" s="7" customFormat="1" ht="12.75" customHeight="1">
      <c r="A91" s="60"/>
      <c r="B91" s="61">
        <v>41806</v>
      </c>
      <c r="C91" s="60" t="s">
        <v>671</v>
      </c>
      <c r="D91" s="65" t="s">
        <v>2400</v>
      </c>
      <c r="E91" s="67">
        <v>30</v>
      </c>
    </row>
    <row r="92" spans="1:5" s="7" customFormat="1" ht="12.75" customHeight="1">
      <c r="A92" s="57"/>
      <c r="B92" s="62">
        <v>41795</v>
      </c>
      <c r="C92" s="57" t="s">
        <v>671</v>
      </c>
      <c r="D92" s="59" t="s">
        <v>763</v>
      </c>
      <c r="E92" s="68">
        <v>153</v>
      </c>
    </row>
    <row r="93" spans="1:5" s="7" customFormat="1" ht="12.75" customHeight="1">
      <c r="A93" s="60"/>
      <c r="B93" s="61">
        <v>41789</v>
      </c>
      <c r="C93" s="60" t="s">
        <v>671</v>
      </c>
      <c r="D93" s="65" t="s">
        <v>1092</v>
      </c>
      <c r="E93" s="67">
        <v>19.412</v>
      </c>
    </row>
    <row r="94" spans="1:5" s="7" customFormat="1" ht="12.75" customHeight="1">
      <c r="A94" s="57"/>
      <c r="B94" s="62">
        <v>41788</v>
      </c>
      <c r="C94" s="57" t="s">
        <v>671</v>
      </c>
      <c r="D94" s="59" t="s">
        <v>2248</v>
      </c>
      <c r="E94" s="68">
        <v>100</v>
      </c>
    </row>
    <row r="95" spans="1:5" s="7" customFormat="1" ht="12.75" customHeight="1">
      <c r="A95" s="60"/>
      <c r="B95" s="61">
        <v>41788</v>
      </c>
      <c r="C95" s="60" t="s">
        <v>671</v>
      </c>
      <c r="D95" s="65" t="s">
        <v>2276</v>
      </c>
      <c r="E95" s="67">
        <v>250</v>
      </c>
    </row>
    <row r="96" spans="1:5" s="7" customFormat="1" ht="12.75" customHeight="1">
      <c r="A96" s="57"/>
      <c r="B96" s="62">
        <v>41788</v>
      </c>
      <c r="C96" s="57" t="s">
        <v>671</v>
      </c>
      <c r="D96" s="59" t="s">
        <v>2276</v>
      </c>
      <c r="E96" s="68">
        <v>7.5</v>
      </c>
    </row>
    <row r="97" spans="1:5" s="7" customFormat="1" ht="12.75" customHeight="1">
      <c r="A97" s="60"/>
      <c r="B97" s="61">
        <v>41774</v>
      </c>
      <c r="C97" s="60" t="s">
        <v>671</v>
      </c>
      <c r="D97" s="65" t="s">
        <v>2249</v>
      </c>
      <c r="E97" s="67">
        <v>150</v>
      </c>
    </row>
    <row r="98" spans="1:5" s="7" customFormat="1" ht="12.75" customHeight="1">
      <c r="A98" s="57"/>
      <c r="B98" s="62">
        <v>41771</v>
      </c>
      <c r="C98" s="57" t="s">
        <v>671</v>
      </c>
      <c r="D98" s="59" t="s">
        <v>1749</v>
      </c>
      <c r="E98" s="68">
        <v>50</v>
      </c>
    </row>
    <row r="99" spans="1:5" s="7" customFormat="1" ht="12.75" customHeight="1">
      <c r="A99" s="60"/>
      <c r="B99" s="61">
        <v>41759</v>
      </c>
      <c r="C99" s="60" t="s">
        <v>671</v>
      </c>
      <c r="D99" s="65" t="s">
        <v>2387</v>
      </c>
      <c r="E99" s="67">
        <v>31.64342737</v>
      </c>
    </row>
    <row r="100" spans="1:5" s="7" customFormat="1" ht="12.75" customHeight="1">
      <c r="A100" s="57"/>
      <c r="B100" s="62">
        <v>41731</v>
      </c>
      <c r="C100" s="57" t="s">
        <v>671</v>
      </c>
      <c r="D100" s="59" t="s">
        <v>3205</v>
      </c>
      <c r="E100" s="68">
        <v>26.11937644</v>
      </c>
    </row>
    <row r="101" spans="1:5" s="7" customFormat="1" ht="12.75" customHeight="1">
      <c r="A101" s="60"/>
      <c r="B101" s="61">
        <v>41730</v>
      </c>
      <c r="C101" s="60" t="s">
        <v>671</v>
      </c>
      <c r="D101" s="65" t="s">
        <v>2386</v>
      </c>
      <c r="E101" s="67">
        <v>35</v>
      </c>
    </row>
    <row r="102" spans="1:5" s="7" customFormat="1" ht="12.75" customHeight="1">
      <c r="A102" s="57"/>
      <c r="B102" s="62">
        <v>41730</v>
      </c>
      <c r="C102" s="57" t="s">
        <v>671</v>
      </c>
      <c r="D102" s="59" t="s">
        <v>2386</v>
      </c>
      <c r="E102" s="68">
        <v>177</v>
      </c>
    </row>
    <row r="103" spans="1:5" s="7" customFormat="1" ht="12.75" customHeight="1">
      <c r="A103" s="60"/>
      <c r="B103" s="61">
        <v>41696</v>
      </c>
      <c r="C103" s="60" t="s">
        <v>671</v>
      </c>
      <c r="D103" s="65" t="s">
        <v>3153</v>
      </c>
      <c r="E103" s="67">
        <v>25</v>
      </c>
    </row>
    <row r="104" spans="1:5" s="7" customFormat="1" ht="12.75" customHeight="1">
      <c r="A104" s="57"/>
      <c r="B104" s="62">
        <v>41677</v>
      </c>
      <c r="C104" s="57" t="s">
        <v>671</v>
      </c>
      <c r="D104" s="59" t="s">
        <v>2385</v>
      </c>
      <c r="E104" s="68">
        <v>3</v>
      </c>
    </row>
    <row r="105" spans="1:5" s="7" customFormat="1" ht="12.75" customHeight="1">
      <c r="A105" s="60"/>
      <c r="B105" s="61">
        <v>41676</v>
      </c>
      <c r="C105" s="60" t="s">
        <v>671</v>
      </c>
      <c r="D105" s="65" t="s">
        <v>2207</v>
      </c>
      <c r="E105" s="67">
        <v>35</v>
      </c>
    </row>
    <row r="106" spans="1:5" s="7" customFormat="1" ht="12.75" customHeight="1">
      <c r="A106" s="46"/>
      <c r="B106" s="48"/>
      <c r="C106" s="48"/>
      <c r="D106" s="48" t="s">
        <v>2127</v>
      </c>
      <c r="E106" s="49">
        <f>SUM(E54:E105)</f>
        <v>7249.812672975204</v>
      </c>
    </row>
    <row r="107" spans="1:5" s="75" customFormat="1" ht="12.75" customHeight="1">
      <c r="A107" s="35"/>
      <c r="B107" s="36"/>
      <c r="C107" s="32"/>
      <c r="D107" s="32"/>
      <c r="E107" s="37"/>
    </row>
    <row r="108" spans="1:5" s="7" customFormat="1" ht="12.75" customHeight="1">
      <c r="A108" s="34"/>
      <c r="B108" s="34"/>
      <c r="C108" s="34"/>
      <c r="D108" s="34"/>
      <c r="E108" s="34"/>
    </row>
    <row r="109" spans="1:5" s="75" customFormat="1" ht="19.5" customHeight="1">
      <c r="A109" s="220" t="s">
        <v>1794</v>
      </c>
      <c r="B109" s="221"/>
      <c r="C109" s="221"/>
      <c r="D109" s="221"/>
      <c r="E109" s="221"/>
    </row>
    <row r="110" spans="1:5" s="98" customFormat="1" ht="12.75" customHeight="1">
      <c r="A110" s="50" t="s">
        <v>403</v>
      </c>
      <c r="B110" s="50" t="s">
        <v>404</v>
      </c>
      <c r="C110" s="44" t="s">
        <v>4</v>
      </c>
      <c r="D110" s="50" t="s">
        <v>5</v>
      </c>
      <c r="E110" s="45" t="s">
        <v>3209</v>
      </c>
    </row>
    <row r="111" spans="1:5" s="7" customFormat="1" ht="12.75" customHeight="1">
      <c r="A111" s="63"/>
      <c r="B111" s="86">
        <v>41628</v>
      </c>
      <c r="C111" s="63" t="s">
        <v>671</v>
      </c>
      <c r="D111" s="64" t="s">
        <v>1182</v>
      </c>
      <c r="E111" s="66">
        <v>100</v>
      </c>
    </row>
    <row r="112" spans="1:5" s="7" customFormat="1" ht="12.75" customHeight="1">
      <c r="A112" s="60"/>
      <c r="B112" s="61">
        <v>41628</v>
      </c>
      <c r="C112" s="60" t="s">
        <v>671</v>
      </c>
      <c r="D112" s="65" t="s">
        <v>1182</v>
      </c>
      <c r="E112" s="67">
        <v>10</v>
      </c>
    </row>
    <row r="113" spans="1:5" s="7" customFormat="1" ht="12.75" customHeight="1">
      <c r="A113" s="57"/>
      <c r="B113" s="62">
        <v>41628</v>
      </c>
      <c r="C113" s="57" t="s">
        <v>671</v>
      </c>
      <c r="D113" s="59" t="s">
        <v>1182</v>
      </c>
      <c r="E113" s="68">
        <v>8</v>
      </c>
    </row>
    <row r="114" spans="1:5" s="7" customFormat="1" ht="12.75" customHeight="1">
      <c r="A114" s="60"/>
      <c r="B114" s="61">
        <v>41626</v>
      </c>
      <c r="C114" s="60" t="s">
        <v>671</v>
      </c>
      <c r="D114" s="65" t="s">
        <v>1961</v>
      </c>
      <c r="E114" s="67">
        <v>3.5</v>
      </c>
    </row>
    <row r="115" spans="1:5" s="7" customFormat="1" ht="12.75" customHeight="1">
      <c r="A115" s="57"/>
      <c r="B115" s="62">
        <v>41626</v>
      </c>
      <c r="C115" s="57" t="s">
        <v>671</v>
      </c>
      <c r="D115" s="59" t="s">
        <v>2402</v>
      </c>
      <c r="E115" s="68">
        <v>4</v>
      </c>
    </row>
    <row r="116" spans="1:5" s="7" customFormat="1" ht="12.75" customHeight="1">
      <c r="A116" s="60"/>
      <c r="B116" s="61">
        <v>41618</v>
      </c>
      <c r="C116" s="60" t="s">
        <v>671</v>
      </c>
      <c r="D116" s="65" t="s">
        <v>3095</v>
      </c>
      <c r="E116" s="67">
        <v>70</v>
      </c>
    </row>
    <row r="117" spans="1:5" s="7" customFormat="1" ht="12.75" customHeight="1">
      <c r="A117" s="57"/>
      <c r="B117" s="62">
        <v>41618</v>
      </c>
      <c r="C117" s="57" t="s">
        <v>671</v>
      </c>
      <c r="D117" s="59" t="s">
        <v>3095</v>
      </c>
      <c r="E117" s="68">
        <v>230</v>
      </c>
    </row>
    <row r="118" spans="1:5" s="7" customFormat="1" ht="12.75" customHeight="1">
      <c r="A118" s="60"/>
      <c r="B118" s="61">
        <v>41618</v>
      </c>
      <c r="C118" s="60" t="s">
        <v>671</v>
      </c>
      <c r="D118" s="65" t="s">
        <v>3095</v>
      </c>
      <c r="E118" s="67">
        <v>230</v>
      </c>
    </row>
    <row r="119" spans="1:5" s="7" customFormat="1" ht="12.75" customHeight="1">
      <c r="A119" s="57"/>
      <c r="B119" s="62">
        <v>41597</v>
      </c>
      <c r="C119" s="57" t="s">
        <v>671</v>
      </c>
      <c r="D119" s="59" t="s">
        <v>2185</v>
      </c>
      <c r="E119" s="68">
        <v>21.7</v>
      </c>
    </row>
    <row r="120" spans="1:5" s="7" customFormat="1" ht="12.75" customHeight="1">
      <c r="A120" s="60"/>
      <c r="B120" s="61">
        <v>41596</v>
      </c>
      <c r="C120" s="60" t="s">
        <v>671</v>
      </c>
      <c r="D120" s="65" t="s">
        <v>938</v>
      </c>
      <c r="E120" s="67">
        <v>18.2732728014</v>
      </c>
    </row>
    <row r="121" spans="1:5" s="7" customFormat="1" ht="12.75" customHeight="1">
      <c r="A121" s="57"/>
      <c r="B121" s="62">
        <v>41592</v>
      </c>
      <c r="C121" s="57" t="s">
        <v>671</v>
      </c>
      <c r="D121" s="59" t="s">
        <v>3094</v>
      </c>
      <c r="E121" s="68">
        <v>500</v>
      </c>
    </row>
    <row r="122" spans="1:5" s="7" customFormat="1" ht="12.75" customHeight="1">
      <c r="A122" s="60"/>
      <c r="B122" s="61">
        <v>41586</v>
      </c>
      <c r="C122" s="60" t="s">
        <v>671</v>
      </c>
      <c r="D122" s="65" t="s">
        <v>3093</v>
      </c>
      <c r="E122" s="67">
        <v>7.5</v>
      </c>
    </row>
    <row r="123" spans="1:5" s="7" customFormat="1" ht="12.75" customHeight="1">
      <c r="A123" s="57"/>
      <c r="B123" s="62">
        <v>41584</v>
      </c>
      <c r="C123" s="57" t="s">
        <v>671</v>
      </c>
      <c r="D123" s="59" t="s">
        <v>1493</v>
      </c>
      <c r="E123" s="68">
        <v>0.69612702</v>
      </c>
    </row>
    <row r="124" spans="1:5" s="7" customFormat="1" ht="12.75" customHeight="1">
      <c r="A124" s="60"/>
      <c r="B124" s="61">
        <v>41569</v>
      </c>
      <c r="C124" s="60" t="s">
        <v>671</v>
      </c>
      <c r="D124" s="65" t="s">
        <v>2038</v>
      </c>
      <c r="E124" s="67">
        <v>317.8</v>
      </c>
    </row>
    <row r="125" spans="1:5" s="7" customFormat="1" ht="12.75" customHeight="1">
      <c r="A125" s="57"/>
      <c r="B125" s="62">
        <v>41569</v>
      </c>
      <c r="C125" s="57" t="s">
        <v>671</v>
      </c>
      <c r="D125" s="59" t="s">
        <v>2038</v>
      </c>
      <c r="E125" s="68">
        <v>25.2</v>
      </c>
    </row>
    <row r="126" spans="1:5" s="7" customFormat="1" ht="12.75" customHeight="1">
      <c r="A126" s="60"/>
      <c r="B126" s="61">
        <v>41562</v>
      </c>
      <c r="C126" s="60" t="s">
        <v>671</v>
      </c>
      <c r="D126" s="65" t="s">
        <v>2289</v>
      </c>
      <c r="E126" s="67">
        <v>103.52374548974</v>
      </c>
    </row>
    <row r="127" spans="1:5" s="7" customFormat="1" ht="12.75" customHeight="1">
      <c r="A127" s="57"/>
      <c r="B127" s="62">
        <v>41562</v>
      </c>
      <c r="C127" s="57" t="s">
        <v>671</v>
      </c>
      <c r="D127" s="59" t="s">
        <v>2289</v>
      </c>
      <c r="E127" s="68">
        <v>9.9927531528</v>
      </c>
    </row>
    <row r="128" spans="1:5" s="7" customFormat="1" ht="12.75" customHeight="1">
      <c r="A128" s="60"/>
      <c r="B128" s="61">
        <v>41561</v>
      </c>
      <c r="C128" s="60" t="s">
        <v>671</v>
      </c>
      <c r="D128" s="65" t="s">
        <v>938</v>
      </c>
      <c r="E128" s="67">
        <v>60</v>
      </c>
    </row>
    <row r="129" spans="1:5" s="7" customFormat="1" ht="12.75" customHeight="1">
      <c r="A129" s="57"/>
      <c r="B129" s="62">
        <v>41556</v>
      </c>
      <c r="C129" s="57" t="s">
        <v>671</v>
      </c>
      <c r="D129" s="59" t="s">
        <v>3092</v>
      </c>
      <c r="E129" s="68">
        <v>49.337838430000005</v>
      </c>
    </row>
    <row r="130" spans="1:5" s="7" customFormat="1" ht="12.75" customHeight="1">
      <c r="A130" s="60"/>
      <c r="B130" s="61">
        <v>41551</v>
      </c>
      <c r="C130" s="60" t="s">
        <v>671</v>
      </c>
      <c r="D130" s="65" t="s">
        <v>3154</v>
      </c>
      <c r="E130" s="67">
        <v>8.55077917</v>
      </c>
    </row>
    <row r="131" spans="1:5" s="7" customFormat="1" ht="12.75" customHeight="1">
      <c r="A131" s="57"/>
      <c r="B131" s="62">
        <v>41549</v>
      </c>
      <c r="C131" s="57" t="s">
        <v>671</v>
      </c>
      <c r="D131" s="59" t="s">
        <v>1106</v>
      </c>
      <c r="E131" s="68">
        <v>25</v>
      </c>
    </row>
    <row r="132" spans="1:5" s="7" customFormat="1" ht="12.75" customHeight="1">
      <c r="A132" s="60"/>
      <c r="B132" s="61">
        <v>41548</v>
      </c>
      <c r="C132" s="60" t="s">
        <v>671</v>
      </c>
      <c r="D132" s="65" t="s">
        <v>3092</v>
      </c>
      <c r="E132" s="67">
        <v>5</v>
      </c>
    </row>
    <row r="133" spans="1:5" s="7" customFormat="1" ht="12.75" customHeight="1">
      <c r="A133" s="57"/>
      <c r="B133" s="62">
        <v>41534</v>
      </c>
      <c r="C133" s="57" t="s">
        <v>671</v>
      </c>
      <c r="D133" s="59" t="s">
        <v>2122</v>
      </c>
      <c r="E133" s="68">
        <v>400</v>
      </c>
    </row>
    <row r="134" spans="1:5" s="7" customFormat="1" ht="12.75" customHeight="1">
      <c r="A134" s="60"/>
      <c r="B134" s="61">
        <v>41533</v>
      </c>
      <c r="C134" s="60" t="s">
        <v>671</v>
      </c>
      <c r="D134" s="65" t="s">
        <v>1448</v>
      </c>
      <c r="E134" s="67">
        <v>8</v>
      </c>
    </row>
    <row r="135" spans="1:5" s="7" customFormat="1" ht="12.75" customHeight="1">
      <c r="A135" s="57"/>
      <c r="B135" s="62">
        <v>41519</v>
      </c>
      <c r="C135" s="57" t="s">
        <v>671</v>
      </c>
      <c r="D135" s="59" t="s">
        <v>1625</v>
      </c>
      <c r="E135" s="68">
        <v>8</v>
      </c>
    </row>
    <row r="136" spans="1:5" s="7" customFormat="1" ht="12.75" customHeight="1">
      <c r="A136" s="60"/>
      <c r="B136" s="61">
        <v>41519</v>
      </c>
      <c r="C136" s="60" t="s">
        <v>671</v>
      </c>
      <c r="D136" s="65" t="s">
        <v>1493</v>
      </c>
      <c r="E136" s="67">
        <v>4</v>
      </c>
    </row>
    <row r="137" spans="1:5" s="7" customFormat="1" ht="12.75" customHeight="1">
      <c r="A137" s="57"/>
      <c r="B137" s="62">
        <v>41507</v>
      </c>
      <c r="C137" s="57" t="s">
        <v>671</v>
      </c>
      <c r="D137" s="59" t="s">
        <v>3091</v>
      </c>
      <c r="E137" s="68">
        <v>12.30523898</v>
      </c>
    </row>
    <row r="138" spans="1:5" s="7" customFormat="1" ht="12.75" customHeight="1">
      <c r="A138" s="60"/>
      <c r="B138" s="61">
        <v>41500</v>
      </c>
      <c r="C138" s="60" t="s">
        <v>671</v>
      </c>
      <c r="D138" s="65" t="s">
        <v>1749</v>
      </c>
      <c r="E138" s="67">
        <v>20</v>
      </c>
    </row>
    <row r="139" spans="1:5" s="7" customFormat="1" ht="12.75" customHeight="1">
      <c r="A139" s="57"/>
      <c r="B139" s="62">
        <v>41480</v>
      </c>
      <c r="C139" s="57" t="s">
        <v>671</v>
      </c>
      <c r="D139" s="59" t="s">
        <v>1448</v>
      </c>
      <c r="E139" s="68">
        <v>30</v>
      </c>
    </row>
    <row r="140" spans="1:5" s="7" customFormat="1" ht="12.75" customHeight="1">
      <c r="A140" s="60"/>
      <c r="B140" s="61">
        <v>41475</v>
      </c>
      <c r="C140" s="60" t="s">
        <v>671</v>
      </c>
      <c r="D140" s="65" t="s">
        <v>1581</v>
      </c>
      <c r="E140" s="67">
        <v>30</v>
      </c>
    </row>
    <row r="141" spans="1:5" s="7" customFormat="1" ht="12.75" customHeight="1">
      <c r="A141" s="57"/>
      <c r="B141" s="62">
        <v>41474</v>
      </c>
      <c r="C141" s="57" t="s">
        <v>671</v>
      </c>
      <c r="D141" s="59" t="s">
        <v>2384</v>
      </c>
      <c r="E141" s="68">
        <v>280.11750167</v>
      </c>
    </row>
    <row r="142" spans="1:5" s="7" customFormat="1" ht="12.75" customHeight="1">
      <c r="A142" s="60"/>
      <c r="B142" s="61">
        <v>41473</v>
      </c>
      <c r="C142" s="60" t="s">
        <v>671</v>
      </c>
      <c r="D142" s="65" t="s">
        <v>3090</v>
      </c>
      <c r="E142" s="67">
        <v>0.03</v>
      </c>
    </row>
    <row r="143" spans="1:5" s="7" customFormat="1" ht="12.75" customHeight="1">
      <c r="A143" s="57"/>
      <c r="B143" s="62">
        <v>41459</v>
      </c>
      <c r="C143" s="57" t="s">
        <v>671</v>
      </c>
      <c r="D143" s="59" t="s">
        <v>1961</v>
      </c>
      <c r="E143" s="68">
        <v>7</v>
      </c>
    </row>
    <row r="144" spans="1:5" s="7" customFormat="1" ht="12.75" customHeight="1">
      <c r="A144" s="60"/>
      <c r="B144" s="61">
        <v>41457</v>
      </c>
      <c r="C144" s="60" t="s">
        <v>671</v>
      </c>
      <c r="D144" s="65" t="s">
        <v>1493</v>
      </c>
      <c r="E144" s="67">
        <v>52.6</v>
      </c>
    </row>
    <row r="145" spans="1:5" s="7" customFormat="1" ht="12.75" customHeight="1">
      <c r="A145" s="57"/>
      <c r="B145" s="62">
        <v>41449</v>
      </c>
      <c r="C145" s="57" t="s">
        <v>671</v>
      </c>
      <c r="D145" s="59" t="s">
        <v>1242</v>
      </c>
      <c r="E145" s="68">
        <v>663.4</v>
      </c>
    </row>
    <row r="146" spans="1:5" s="7" customFormat="1" ht="12.75" customHeight="1">
      <c r="A146" s="60"/>
      <c r="B146" s="61">
        <v>41449</v>
      </c>
      <c r="C146" s="60" t="s">
        <v>671</v>
      </c>
      <c r="D146" s="65" t="s">
        <v>1242</v>
      </c>
      <c r="E146" s="67">
        <v>28.4</v>
      </c>
    </row>
    <row r="147" spans="1:5" s="7" customFormat="1" ht="12.75" customHeight="1">
      <c r="A147" s="57"/>
      <c r="B147" s="62">
        <v>41415</v>
      </c>
      <c r="C147" s="57" t="s">
        <v>671</v>
      </c>
      <c r="D147" s="59" t="s">
        <v>1906</v>
      </c>
      <c r="E147" s="68">
        <v>500</v>
      </c>
    </row>
    <row r="148" spans="1:5" s="7" customFormat="1" ht="12.75" customHeight="1">
      <c r="A148" s="60"/>
      <c r="B148" s="61">
        <v>41415</v>
      </c>
      <c r="C148" s="60" t="s">
        <v>671</v>
      </c>
      <c r="D148" s="65" t="s">
        <v>1906</v>
      </c>
      <c r="E148" s="67">
        <v>100</v>
      </c>
    </row>
    <row r="149" spans="1:5" s="7" customFormat="1" ht="12.75" customHeight="1">
      <c r="A149" s="57"/>
      <c r="B149" s="62">
        <v>41351</v>
      </c>
      <c r="C149" s="57" t="s">
        <v>671</v>
      </c>
      <c r="D149" s="59" t="s">
        <v>3174</v>
      </c>
      <c r="E149" s="68">
        <v>9</v>
      </c>
    </row>
    <row r="150" spans="1:5" s="7" customFormat="1" ht="12.75" customHeight="1">
      <c r="A150" s="60"/>
      <c r="B150" s="61">
        <v>41351</v>
      </c>
      <c r="C150" s="60" t="s">
        <v>671</v>
      </c>
      <c r="D150" s="65" t="s">
        <v>3174</v>
      </c>
      <c r="E150" s="67">
        <v>177</v>
      </c>
    </row>
    <row r="151" spans="1:5" s="7" customFormat="1" ht="12.75" customHeight="1">
      <c r="A151" s="57"/>
      <c r="B151" s="62">
        <v>41347</v>
      </c>
      <c r="C151" s="57" t="s">
        <v>671</v>
      </c>
      <c r="D151" s="59" t="s">
        <v>3288</v>
      </c>
      <c r="E151" s="68">
        <v>6.743275400000001</v>
      </c>
    </row>
    <row r="152" spans="1:5" s="7" customFormat="1" ht="12.75" customHeight="1">
      <c r="A152" s="60"/>
      <c r="B152" s="61">
        <v>41347</v>
      </c>
      <c r="C152" s="60" t="s">
        <v>671</v>
      </c>
      <c r="D152" s="65" t="s">
        <v>1886</v>
      </c>
      <c r="E152" s="67">
        <v>42.616462</v>
      </c>
    </row>
    <row r="153" spans="1:5" s="7" customFormat="1" ht="12.75" customHeight="1">
      <c r="A153" s="57"/>
      <c r="B153" s="62">
        <v>41325</v>
      </c>
      <c r="C153" s="57" t="s">
        <v>671</v>
      </c>
      <c r="D153" s="59" t="s">
        <v>3155</v>
      </c>
      <c r="E153" s="68">
        <v>14</v>
      </c>
    </row>
    <row r="154" spans="1:5" s="7" customFormat="1" ht="12.75" customHeight="1">
      <c r="A154" s="60"/>
      <c r="B154" s="61">
        <v>41313</v>
      </c>
      <c r="C154" s="60" t="s">
        <v>671</v>
      </c>
      <c r="D154" s="65" t="s">
        <v>2402</v>
      </c>
      <c r="E154" s="67">
        <v>4</v>
      </c>
    </row>
    <row r="155" spans="1:5" s="7" customFormat="1" ht="12.75" customHeight="1">
      <c r="A155" s="57"/>
      <c r="B155" s="62">
        <v>41306</v>
      </c>
      <c r="C155" s="57" t="s">
        <v>671</v>
      </c>
      <c r="D155" s="59" t="s">
        <v>1655</v>
      </c>
      <c r="E155" s="68">
        <v>4.475</v>
      </c>
    </row>
    <row r="156" spans="1:5" s="7" customFormat="1" ht="12.75" customHeight="1">
      <c r="A156" s="60"/>
      <c r="B156" s="61">
        <v>41292</v>
      </c>
      <c r="C156" s="60" t="s">
        <v>671</v>
      </c>
      <c r="D156" s="65" t="s">
        <v>1803</v>
      </c>
      <c r="E156" s="67">
        <v>108.3</v>
      </c>
    </row>
    <row r="157" spans="1:5" s="7" customFormat="1" ht="12.75" customHeight="1">
      <c r="A157" s="46"/>
      <c r="B157" s="48"/>
      <c r="C157" s="48"/>
      <c r="D157" s="48" t="s">
        <v>1798</v>
      </c>
      <c r="E157" s="49">
        <f>SUM(E111:E156)</f>
        <v>4318.06199411394</v>
      </c>
    </row>
    <row r="158" spans="1:5" s="7" customFormat="1" ht="12.75" customHeight="1">
      <c r="A158" s="34"/>
      <c r="B158" s="34"/>
      <c r="C158" s="34"/>
      <c r="D158" s="34"/>
      <c r="E158" s="34"/>
    </row>
    <row r="159" spans="1:4" s="7" customFormat="1" ht="12.75" customHeight="1">
      <c r="A159" s="35"/>
      <c r="B159" s="36"/>
      <c r="C159" s="32"/>
      <c r="D159" s="32"/>
    </row>
    <row r="160" spans="1:5" s="75" customFormat="1" ht="19.5" customHeight="1">
      <c r="A160" s="220" t="s">
        <v>1484</v>
      </c>
      <c r="B160" s="221"/>
      <c r="C160" s="221"/>
      <c r="D160" s="221"/>
      <c r="E160" s="221"/>
    </row>
    <row r="161" spans="1:5" s="98" customFormat="1" ht="12.75" customHeight="1">
      <c r="A161" s="50" t="s">
        <v>403</v>
      </c>
      <c r="B161" s="50" t="s">
        <v>404</v>
      </c>
      <c r="C161" s="44" t="s">
        <v>4</v>
      </c>
      <c r="D161" s="50" t="s">
        <v>5</v>
      </c>
      <c r="E161" s="45" t="s">
        <v>3209</v>
      </c>
    </row>
    <row r="162" spans="1:5" s="7" customFormat="1" ht="12.75" customHeight="1">
      <c r="A162" s="63"/>
      <c r="B162" s="86">
        <v>41270</v>
      </c>
      <c r="C162" s="63" t="s">
        <v>671</v>
      </c>
      <c r="D162" s="64" t="s">
        <v>1654</v>
      </c>
      <c r="E162" s="66">
        <v>4.25</v>
      </c>
    </row>
    <row r="163" spans="1:5" s="7" customFormat="1" ht="12.75" customHeight="1">
      <c r="A163" s="60"/>
      <c r="B163" s="61">
        <v>41269</v>
      </c>
      <c r="C163" s="60" t="s">
        <v>671</v>
      </c>
      <c r="D163" s="65" t="s">
        <v>1786</v>
      </c>
      <c r="E163" s="67">
        <v>150</v>
      </c>
    </row>
    <row r="164" spans="1:5" s="7" customFormat="1" ht="12.75" customHeight="1">
      <c r="A164" s="57"/>
      <c r="B164" s="62">
        <v>41261</v>
      </c>
      <c r="C164" s="57" t="s">
        <v>671</v>
      </c>
      <c r="D164" s="59" t="s">
        <v>1790</v>
      </c>
      <c r="E164" s="68">
        <v>392</v>
      </c>
    </row>
    <row r="165" spans="1:5" s="7" customFormat="1" ht="12.75" customHeight="1">
      <c r="A165" s="60"/>
      <c r="B165" s="61">
        <v>41257</v>
      </c>
      <c r="C165" s="60" t="s">
        <v>671</v>
      </c>
      <c r="D165" s="65" t="s">
        <v>767</v>
      </c>
      <c r="E165" s="67">
        <v>250</v>
      </c>
    </row>
    <row r="166" spans="1:5" s="7" customFormat="1" ht="12.75" customHeight="1">
      <c r="A166" s="57"/>
      <c r="B166" s="62">
        <v>41249</v>
      </c>
      <c r="C166" s="57" t="s">
        <v>671</v>
      </c>
      <c r="D166" s="59" t="s">
        <v>2123</v>
      </c>
      <c r="E166" s="68">
        <v>9.73399994271</v>
      </c>
    </row>
    <row r="167" spans="1:5" s="7" customFormat="1" ht="12.75" customHeight="1">
      <c r="A167" s="60"/>
      <c r="B167" s="61">
        <v>41248</v>
      </c>
      <c r="C167" s="60" t="s">
        <v>671</v>
      </c>
      <c r="D167" s="65" t="s">
        <v>2123</v>
      </c>
      <c r="E167" s="67">
        <v>57.22499984164</v>
      </c>
    </row>
    <row r="168" spans="1:5" s="7" customFormat="1" ht="12.75" customHeight="1">
      <c r="A168" s="57"/>
      <c r="B168" s="62">
        <v>41242</v>
      </c>
      <c r="C168" s="57" t="s">
        <v>671</v>
      </c>
      <c r="D168" s="59" t="s">
        <v>1791</v>
      </c>
      <c r="E168" s="68">
        <v>70</v>
      </c>
    </row>
    <row r="169" spans="1:5" s="7" customFormat="1" ht="12.75" customHeight="1">
      <c r="A169" s="60"/>
      <c r="B169" s="61">
        <v>41242</v>
      </c>
      <c r="C169" s="60" t="s">
        <v>671</v>
      </c>
      <c r="D169" s="65" t="s">
        <v>1791</v>
      </c>
      <c r="E169" s="67">
        <v>180</v>
      </c>
    </row>
    <row r="170" spans="1:5" s="7" customFormat="1" ht="12.75" customHeight="1">
      <c r="A170" s="57"/>
      <c r="B170" s="62">
        <v>41226</v>
      </c>
      <c r="C170" s="57" t="s">
        <v>671</v>
      </c>
      <c r="D170" s="59" t="s">
        <v>1579</v>
      </c>
      <c r="E170" s="68">
        <v>55.436</v>
      </c>
    </row>
    <row r="171" spans="1:5" s="7" customFormat="1" ht="12.75" customHeight="1">
      <c r="A171" s="60"/>
      <c r="B171" s="61">
        <v>41218</v>
      </c>
      <c r="C171" s="60" t="s">
        <v>671</v>
      </c>
      <c r="D171" s="65" t="s">
        <v>3089</v>
      </c>
      <c r="E171" s="67">
        <v>30</v>
      </c>
    </row>
    <row r="172" spans="1:5" s="7" customFormat="1" ht="12.75" customHeight="1">
      <c r="A172" s="57"/>
      <c r="B172" s="62">
        <v>41218</v>
      </c>
      <c r="C172" s="57" t="s">
        <v>671</v>
      </c>
      <c r="D172" s="59" t="s">
        <v>3089</v>
      </c>
      <c r="E172" s="68">
        <v>3</v>
      </c>
    </row>
    <row r="173" spans="1:5" s="7" customFormat="1" ht="12.75" customHeight="1">
      <c r="A173" s="60"/>
      <c r="B173" s="61">
        <v>41198</v>
      </c>
      <c r="C173" s="60" t="s">
        <v>671</v>
      </c>
      <c r="D173" s="65" t="s">
        <v>902</v>
      </c>
      <c r="E173" s="67">
        <v>17.465</v>
      </c>
    </row>
    <row r="174" spans="1:5" s="7" customFormat="1" ht="12.75" customHeight="1">
      <c r="A174" s="57"/>
      <c r="B174" s="62">
        <v>41192</v>
      </c>
      <c r="C174" s="57" t="s">
        <v>671</v>
      </c>
      <c r="D174" s="59" t="s">
        <v>1970</v>
      </c>
      <c r="E174" s="68">
        <v>13.09886535</v>
      </c>
    </row>
    <row r="175" spans="1:5" s="7" customFormat="1" ht="12.75" customHeight="1">
      <c r="A175" s="60"/>
      <c r="B175" s="61">
        <v>41186</v>
      </c>
      <c r="C175" s="60" t="s">
        <v>671</v>
      </c>
      <c r="D175" s="65" t="s">
        <v>1852</v>
      </c>
      <c r="E175" s="67">
        <v>40</v>
      </c>
    </row>
    <row r="176" spans="1:5" s="7" customFormat="1" ht="12.75" customHeight="1">
      <c r="A176" s="57"/>
      <c r="B176" s="62">
        <v>41186</v>
      </c>
      <c r="C176" s="57" t="s">
        <v>671</v>
      </c>
      <c r="D176" s="59" t="s">
        <v>1852</v>
      </c>
      <c r="E176" s="68">
        <v>2.5</v>
      </c>
    </row>
    <row r="177" spans="1:5" s="7" customFormat="1" ht="12.75" customHeight="1">
      <c r="A177" s="60"/>
      <c r="B177" s="61">
        <v>41186</v>
      </c>
      <c r="C177" s="60" t="s">
        <v>671</v>
      </c>
      <c r="D177" s="65" t="s">
        <v>1852</v>
      </c>
      <c r="E177" s="67">
        <v>3.75</v>
      </c>
    </row>
    <row r="178" spans="1:5" s="7" customFormat="1" ht="12.75" customHeight="1">
      <c r="A178" s="57"/>
      <c r="B178" s="62">
        <v>41186</v>
      </c>
      <c r="C178" s="57" t="s">
        <v>671</v>
      </c>
      <c r="D178" s="59" t="s">
        <v>1852</v>
      </c>
      <c r="E178" s="68">
        <v>3.75</v>
      </c>
    </row>
    <row r="179" spans="1:5" s="7" customFormat="1" ht="12.75" customHeight="1">
      <c r="A179" s="60"/>
      <c r="B179" s="61">
        <v>41179</v>
      </c>
      <c r="C179" s="60" t="s">
        <v>671</v>
      </c>
      <c r="D179" s="65" t="s">
        <v>1183</v>
      </c>
      <c r="E179" s="67">
        <v>16.35340883</v>
      </c>
    </row>
    <row r="180" spans="1:5" s="7" customFormat="1" ht="12.75" customHeight="1">
      <c r="A180" s="57"/>
      <c r="B180" s="62">
        <v>41178</v>
      </c>
      <c r="C180" s="57" t="s">
        <v>671</v>
      </c>
      <c r="D180" s="59" t="s">
        <v>1554</v>
      </c>
      <c r="E180" s="68">
        <v>2</v>
      </c>
    </row>
    <row r="181" spans="1:5" s="7" customFormat="1" ht="12.75" customHeight="1">
      <c r="A181" s="60"/>
      <c r="B181" s="61">
        <v>41178</v>
      </c>
      <c r="C181" s="60" t="s">
        <v>671</v>
      </c>
      <c r="D181" s="65" t="s">
        <v>3290</v>
      </c>
      <c r="E181" s="67">
        <v>22.0377866</v>
      </c>
    </row>
    <row r="182" spans="1:5" s="7" customFormat="1" ht="12.75" customHeight="1">
      <c r="A182" s="57"/>
      <c r="B182" s="62">
        <v>41177</v>
      </c>
      <c r="C182" s="57" t="s">
        <v>671</v>
      </c>
      <c r="D182" s="59" t="s">
        <v>887</v>
      </c>
      <c r="E182" s="68">
        <v>2</v>
      </c>
    </row>
    <row r="183" spans="1:5" s="7" customFormat="1" ht="12.75" customHeight="1">
      <c r="A183" s="60"/>
      <c r="B183" s="61">
        <v>41152</v>
      </c>
      <c r="C183" s="60" t="s">
        <v>671</v>
      </c>
      <c r="D183" s="65" t="s">
        <v>1696</v>
      </c>
      <c r="E183" s="67">
        <v>42.280778</v>
      </c>
    </row>
    <row r="184" spans="1:5" s="7" customFormat="1" ht="12.75" customHeight="1">
      <c r="A184" s="57"/>
      <c r="B184" s="62">
        <v>41148</v>
      </c>
      <c r="C184" s="57" t="s">
        <v>671</v>
      </c>
      <c r="D184" s="59" t="s">
        <v>1622</v>
      </c>
      <c r="E184" s="68">
        <v>1</v>
      </c>
    </row>
    <row r="185" spans="1:5" s="7" customFormat="1" ht="12.75" customHeight="1">
      <c r="A185" s="60"/>
      <c r="B185" s="61">
        <v>41137</v>
      </c>
      <c r="C185" s="60" t="s">
        <v>671</v>
      </c>
      <c r="D185" s="65" t="s">
        <v>1540</v>
      </c>
      <c r="E185" s="67">
        <v>9.983575795</v>
      </c>
    </row>
    <row r="186" spans="1:5" s="7" customFormat="1" ht="12.75" customHeight="1">
      <c r="A186" s="57"/>
      <c r="B186" s="62">
        <v>41136</v>
      </c>
      <c r="C186" s="57" t="s">
        <v>671</v>
      </c>
      <c r="D186" s="59" t="s">
        <v>3157</v>
      </c>
      <c r="E186" s="68">
        <v>2.92754976</v>
      </c>
    </row>
    <row r="187" spans="1:5" s="7" customFormat="1" ht="12.75" customHeight="1">
      <c r="A187" s="60"/>
      <c r="B187" s="61">
        <v>41136</v>
      </c>
      <c r="C187" s="60" t="s">
        <v>671</v>
      </c>
      <c r="D187" s="65" t="s">
        <v>3156</v>
      </c>
      <c r="E187" s="67">
        <v>18.5375</v>
      </c>
    </row>
    <row r="188" spans="1:5" s="7" customFormat="1" ht="12.75" customHeight="1">
      <c r="A188" s="57"/>
      <c r="B188" s="62">
        <v>41129</v>
      </c>
      <c r="C188" s="57" t="s">
        <v>671</v>
      </c>
      <c r="D188" s="59" t="s">
        <v>1447</v>
      </c>
      <c r="E188" s="68">
        <v>9.976</v>
      </c>
    </row>
    <row r="189" spans="1:5" s="7" customFormat="1" ht="12.75" customHeight="1">
      <c r="A189" s="60"/>
      <c r="B189" s="61">
        <v>41129</v>
      </c>
      <c r="C189" s="60" t="s">
        <v>671</v>
      </c>
      <c r="D189" s="65" t="s">
        <v>1447</v>
      </c>
      <c r="E189" s="67">
        <v>99.986226874</v>
      </c>
    </row>
    <row r="190" spans="1:5" s="7" customFormat="1" ht="12.75" customHeight="1">
      <c r="A190" s="57"/>
      <c r="B190" s="62">
        <v>41117</v>
      </c>
      <c r="C190" s="57" t="s">
        <v>671</v>
      </c>
      <c r="D190" s="59" t="s">
        <v>936</v>
      </c>
      <c r="E190" s="68">
        <v>3.000000004</v>
      </c>
    </row>
    <row r="191" spans="1:5" s="7" customFormat="1" ht="12.75" customHeight="1">
      <c r="A191" s="60"/>
      <c r="B191" s="61">
        <v>41114</v>
      </c>
      <c r="C191" s="60" t="s">
        <v>671</v>
      </c>
      <c r="D191" s="65" t="s">
        <v>3158</v>
      </c>
      <c r="E191" s="67">
        <v>1</v>
      </c>
    </row>
    <row r="192" spans="1:5" s="7" customFormat="1" ht="12.75" customHeight="1">
      <c r="A192" s="57"/>
      <c r="B192" s="62">
        <v>41103</v>
      </c>
      <c r="C192" s="57" t="s">
        <v>671</v>
      </c>
      <c r="D192" s="59" t="s">
        <v>1394</v>
      </c>
      <c r="E192" s="68">
        <v>500</v>
      </c>
    </row>
    <row r="193" spans="1:5" s="7" customFormat="1" ht="12.75" customHeight="1">
      <c r="A193" s="60"/>
      <c r="B193" s="61">
        <v>41103</v>
      </c>
      <c r="C193" s="60" t="s">
        <v>671</v>
      </c>
      <c r="D193" s="65" t="s">
        <v>1394</v>
      </c>
      <c r="E193" s="67">
        <v>12.71835488</v>
      </c>
    </row>
    <row r="194" spans="1:5" s="7" customFormat="1" ht="12.75" customHeight="1">
      <c r="A194" s="57"/>
      <c r="B194" s="62">
        <v>41099</v>
      </c>
      <c r="C194" s="57" t="s">
        <v>671</v>
      </c>
      <c r="D194" s="59" t="s">
        <v>1092</v>
      </c>
      <c r="E194" s="68">
        <v>2</v>
      </c>
    </row>
    <row r="195" spans="1:5" s="7" customFormat="1" ht="12.75" customHeight="1">
      <c r="A195" s="60"/>
      <c r="B195" s="61">
        <v>41099</v>
      </c>
      <c r="C195" s="60" t="s">
        <v>671</v>
      </c>
      <c r="D195" s="65" t="s">
        <v>1092</v>
      </c>
      <c r="E195" s="67">
        <v>10</v>
      </c>
    </row>
    <row r="196" spans="1:5" s="7" customFormat="1" ht="12.75" customHeight="1">
      <c r="A196" s="57"/>
      <c r="B196" s="62">
        <v>41086</v>
      </c>
      <c r="C196" s="57" t="s">
        <v>671</v>
      </c>
      <c r="D196" s="59" t="s">
        <v>3289</v>
      </c>
      <c r="E196" s="68">
        <v>80.18169999999999</v>
      </c>
    </row>
    <row r="197" spans="1:5" s="7" customFormat="1" ht="12.75" customHeight="1">
      <c r="A197" s="60"/>
      <c r="B197" s="61">
        <v>41071</v>
      </c>
      <c r="C197" s="60" t="s">
        <v>671</v>
      </c>
      <c r="D197" s="65" t="s">
        <v>1751</v>
      </c>
      <c r="E197" s="67">
        <v>21</v>
      </c>
    </row>
    <row r="198" spans="1:5" s="7" customFormat="1" ht="12.75" customHeight="1">
      <c r="A198" s="57"/>
      <c r="B198" s="62">
        <v>41071</v>
      </c>
      <c r="C198" s="57" t="s">
        <v>671</v>
      </c>
      <c r="D198" s="59" t="s">
        <v>1751</v>
      </c>
      <c r="E198" s="68">
        <v>1.5</v>
      </c>
    </row>
    <row r="199" spans="1:5" s="7" customFormat="1" ht="12.75" customHeight="1">
      <c r="A199" s="60"/>
      <c r="B199" s="61">
        <v>41052</v>
      </c>
      <c r="C199" s="60" t="s">
        <v>671</v>
      </c>
      <c r="D199" s="65" t="s">
        <v>1058</v>
      </c>
      <c r="E199" s="67">
        <v>2</v>
      </c>
    </row>
    <row r="200" spans="1:5" s="7" customFormat="1" ht="12.75" customHeight="1">
      <c r="A200" s="57"/>
      <c r="B200" s="62">
        <v>41052</v>
      </c>
      <c r="C200" s="57" t="s">
        <v>671</v>
      </c>
      <c r="D200" s="59" t="s">
        <v>1058</v>
      </c>
      <c r="E200" s="68">
        <v>1</v>
      </c>
    </row>
    <row r="201" spans="1:5" s="7" customFormat="1" ht="12.75" customHeight="1">
      <c r="A201" s="60"/>
      <c r="B201" s="61">
        <v>41050</v>
      </c>
      <c r="C201" s="60" t="s">
        <v>671</v>
      </c>
      <c r="D201" s="65" t="s">
        <v>1600</v>
      </c>
      <c r="E201" s="67">
        <v>2</v>
      </c>
    </row>
    <row r="202" spans="1:5" s="7" customFormat="1" ht="12.75" customHeight="1">
      <c r="A202" s="57"/>
      <c r="B202" s="62">
        <v>41039</v>
      </c>
      <c r="C202" s="57" t="s">
        <v>671</v>
      </c>
      <c r="D202" s="59" t="s">
        <v>1623</v>
      </c>
      <c r="E202" s="68">
        <v>35</v>
      </c>
    </row>
    <row r="203" spans="1:5" s="7" customFormat="1" ht="12.75" customHeight="1">
      <c r="A203" s="60"/>
      <c r="B203" s="61">
        <v>41036</v>
      </c>
      <c r="C203" s="60" t="s">
        <v>671</v>
      </c>
      <c r="D203" s="65" t="s">
        <v>1144</v>
      </c>
      <c r="E203" s="67">
        <v>1</v>
      </c>
    </row>
    <row r="204" spans="1:5" s="7" customFormat="1" ht="12.75" customHeight="1">
      <c r="A204" s="57"/>
      <c r="B204" s="62">
        <v>41019</v>
      </c>
      <c r="C204" s="57" t="s">
        <v>671</v>
      </c>
      <c r="D204" s="59" t="s">
        <v>1750</v>
      </c>
      <c r="E204" s="68">
        <v>2</v>
      </c>
    </row>
    <row r="205" spans="1:5" s="7" customFormat="1" ht="12.75" customHeight="1">
      <c r="A205" s="60"/>
      <c r="B205" s="61">
        <v>41019</v>
      </c>
      <c r="C205" s="60" t="s">
        <v>671</v>
      </c>
      <c r="D205" s="65" t="s">
        <v>1750</v>
      </c>
      <c r="E205" s="67">
        <v>21.45962414</v>
      </c>
    </row>
    <row r="206" spans="1:5" s="7" customFormat="1" ht="12.75" customHeight="1">
      <c r="A206" s="57"/>
      <c r="B206" s="62">
        <v>40996</v>
      </c>
      <c r="C206" s="57" t="s">
        <v>671</v>
      </c>
      <c r="D206" s="59" t="s">
        <v>2124</v>
      </c>
      <c r="E206" s="68">
        <v>32</v>
      </c>
    </row>
    <row r="207" spans="1:5" s="7" customFormat="1" ht="12.75" customHeight="1">
      <c r="A207" s="60"/>
      <c r="B207" s="61">
        <v>40989</v>
      </c>
      <c r="C207" s="60" t="s">
        <v>671</v>
      </c>
      <c r="D207" s="65" t="s">
        <v>1554</v>
      </c>
      <c r="E207" s="67">
        <v>2</v>
      </c>
    </row>
    <row r="208" spans="1:5" s="7" customFormat="1" ht="12.75" customHeight="1">
      <c r="A208" s="57"/>
      <c r="B208" s="62">
        <v>40973</v>
      </c>
      <c r="C208" s="57" t="s">
        <v>671</v>
      </c>
      <c r="D208" s="59" t="s">
        <v>1388</v>
      </c>
      <c r="E208" s="68">
        <v>4.15924</v>
      </c>
    </row>
    <row r="209" spans="1:5" s="7" customFormat="1" ht="12.75" customHeight="1">
      <c r="A209" s="60"/>
      <c r="B209" s="61">
        <v>40967</v>
      </c>
      <c r="C209" s="60" t="s">
        <v>671</v>
      </c>
      <c r="D209" s="65" t="s">
        <v>1749</v>
      </c>
      <c r="E209" s="67">
        <v>1.97686054</v>
      </c>
    </row>
    <row r="210" spans="1:5" s="7" customFormat="1" ht="12.75" customHeight="1">
      <c r="A210" s="57"/>
      <c r="B210" s="62">
        <v>40940</v>
      </c>
      <c r="C210" s="57" t="s">
        <v>671</v>
      </c>
      <c r="D210" s="59" t="s">
        <v>1749</v>
      </c>
      <c r="E210" s="68">
        <v>17.5</v>
      </c>
    </row>
    <row r="211" spans="1:5" s="7" customFormat="1" ht="12.75" customHeight="1">
      <c r="A211" s="60"/>
      <c r="B211" s="61">
        <v>40917</v>
      </c>
      <c r="C211" s="60" t="s">
        <v>671</v>
      </c>
      <c r="D211" s="65" t="s">
        <v>746</v>
      </c>
      <c r="E211" s="67">
        <v>176</v>
      </c>
    </row>
    <row r="212" spans="1:5" s="7" customFormat="1" ht="12.75" customHeight="1">
      <c r="A212" s="57"/>
      <c r="B212" s="62">
        <v>40910</v>
      </c>
      <c r="C212" s="57" t="s">
        <v>671</v>
      </c>
      <c r="D212" s="59" t="s">
        <v>3088</v>
      </c>
      <c r="E212" s="68">
        <v>124.05579143</v>
      </c>
    </row>
    <row r="213" spans="1:5" s="7" customFormat="1" ht="12.75" customHeight="1">
      <c r="A213" s="46"/>
      <c r="B213" s="48"/>
      <c r="C213" s="48"/>
      <c r="D213" s="48" t="s">
        <v>1485</v>
      </c>
      <c r="E213" s="49">
        <f>SUM(E162:E212)</f>
        <v>2562.84326198735</v>
      </c>
    </row>
    <row r="214" spans="1:4" s="7" customFormat="1" ht="12.75" customHeight="1">
      <c r="A214" s="35"/>
      <c r="B214" s="36"/>
      <c r="C214" s="32"/>
      <c r="D214" s="32"/>
    </row>
    <row r="215" spans="1:6" s="7" customFormat="1" ht="12.75" customHeight="1">
      <c r="A215" s="35"/>
      <c r="B215" s="36"/>
      <c r="C215" s="32"/>
      <c r="D215" s="32"/>
      <c r="E215" s="201"/>
      <c r="F215" s="69"/>
    </row>
    <row r="216" spans="1:5" s="75" customFormat="1" ht="19.5" customHeight="1">
      <c r="A216" s="220" t="s">
        <v>2</v>
      </c>
      <c r="B216" s="221"/>
      <c r="C216" s="221"/>
      <c r="D216" s="221"/>
      <c r="E216" s="221"/>
    </row>
    <row r="217" spans="1:5" s="98" customFormat="1" ht="12.75" customHeight="1">
      <c r="A217" s="50" t="s">
        <v>403</v>
      </c>
      <c r="B217" s="50" t="s">
        <v>404</v>
      </c>
      <c r="C217" s="44" t="s">
        <v>4</v>
      </c>
      <c r="D217" s="50" t="s">
        <v>5</v>
      </c>
      <c r="E217" s="45" t="s">
        <v>3209</v>
      </c>
    </row>
    <row r="218" spans="1:5" s="7" customFormat="1" ht="12.75" customHeight="1">
      <c r="A218" s="63"/>
      <c r="B218" s="86">
        <v>40907</v>
      </c>
      <c r="C218" s="63" t="s">
        <v>671</v>
      </c>
      <c r="D218" s="64" t="s">
        <v>1512</v>
      </c>
      <c r="E218" s="66">
        <v>227.787</v>
      </c>
    </row>
    <row r="219" spans="1:5" s="7" customFormat="1" ht="12.75" customHeight="1">
      <c r="A219" s="60"/>
      <c r="B219" s="61">
        <v>40905</v>
      </c>
      <c r="C219" s="60" t="s">
        <v>671</v>
      </c>
      <c r="D219" s="65" t="s">
        <v>1654</v>
      </c>
      <c r="E219" s="67">
        <v>5</v>
      </c>
    </row>
    <row r="220" spans="1:5" s="7" customFormat="1" ht="12.75" customHeight="1">
      <c r="A220" s="57"/>
      <c r="B220" s="62">
        <v>40904</v>
      </c>
      <c r="C220" s="57" t="s">
        <v>671</v>
      </c>
      <c r="D220" s="59" t="s">
        <v>1885</v>
      </c>
      <c r="E220" s="68">
        <v>10.99999997078</v>
      </c>
    </row>
    <row r="221" spans="1:5" s="7" customFormat="1" ht="12.75" customHeight="1">
      <c r="A221" s="60"/>
      <c r="B221" s="61">
        <v>40903</v>
      </c>
      <c r="C221" s="60" t="s">
        <v>671</v>
      </c>
      <c r="D221" s="65" t="s">
        <v>1677</v>
      </c>
      <c r="E221" s="67">
        <v>50</v>
      </c>
    </row>
    <row r="222" spans="1:5" s="7" customFormat="1" ht="12.75" customHeight="1">
      <c r="A222" s="57"/>
      <c r="B222" s="62">
        <v>40900</v>
      </c>
      <c r="C222" s="57" t="s">
        <v>671</v>
      </c>
      <c r="D222" s="59" t="s">
        <v>3087</v>
      </c>
      <c r="E222" s="68">
        <v>2.495040525</v>
      </c>
    </row>
    <row r="223" spans="1:5" s="7" customFormat="1" ht="12.75" customHeight="1">
      <c r="A223" s="60"/>
      <c r="B223" s="61">
        <v>40900</v>
      </c>
      <c r="C223" s="60" t="s">
        <v>671</v>
      </c>
      <c r="D223" s="65" t="s">
        <v>1511</v>
      </c>
      <c r="E223" s="67">
        <v>46.69</v>
      </c>
    </row>
    <row r="224" spans="1:5" s="7" customFormat="1" ht="12.75" customHeight="1">
      <c r="A224" s="57"/>
      <c r="B224" s="62">
        <v>40898</v>
      </c>
      <c r="C224" s="57" t="s">
        <v>671</v>
      </c>
      <c r="D224" s="59" t="s">
        <v>2125</v>
      </c>
      <c r="E224" s="68">
        <v>9.661</v>
      </c>
    </row>
    <row r="225" spans="1:5" s="7" customFormat="1" ht="12.75" customHeight="1">
      <c r="A225" s="60"/>
      <c r="B225" s="61">
        <v>40898</v>
      </c>
      <c r="C225" s="60" t="s">
        <v>671</v>
      </c>
      <c r="D225" s="65" t="s">
        <v>1510</v>
      </c>
      <c r="E225" s="67">
        <v>143.401</v>
      </c>
    </row>
    <row r="226" spans="1:5" s="7" customFormat="1" ht="12.75" customHeight="1">
      <c r="A226" s="57"/>
      <c r="B226" s="62">
        <v>40897</v>
      </c>
      <c r="C226" s="57" t="s">
        <v>671</v>
      </c>
      <c r="D226" s="59" t="s">
        <v>1509</v>
      </c>
      <c r="E226" s="68">
        <v>200</v>
      </c>
    </row>
    <row r="227" spans="1:5" s="7" customFormat="1" ht="12.75" customHeight="1">
      <c r="A227" s="60"/>
      <c r="B227" s="61">
        <v>40897</v>
      </c>
      <c r="C227" s="60" t="s">
        <v>671</v>
      </c>
      <c r="D227" s="65" t="s">
        <v>1508</v>
      </c>
      <c r="E227" s="67">
        <v>12.280437199999938</v>
      </c>
    </row>
    <row r="228" spans="1:5" s="7" customFormat="1" ht="12.75" customHeight="1">
      <c r="A228" s="57"/>
      <c r="B228" s="62">
        <v>40897</v>
      </c>
      <c r="C228" s="57" t="s">
        <v>671</v>
      </c>
      <c r="D228" s="59" t="s">
        <v>1508</v>
      </c>
      <c r="E228" s="68">
        <v>500</v>
      </c>
    </row>
    <row r="229" spans="1:5" s="7" customFormat="1" ht="12.75" customHeight="1">
      <c r="A229" s="60"/>
      <c r="B229" s="61">
        <v>40892</v>
      </c>
      <c r="C229" s="60" t="s">
        <v>671</v>
      </c>
      <c r="D229" s="65" t="s">
        <v>1480</v>
      </c>
      <c r="E229" s="67">
        <v>72.8582401303407</v>
      </c>
    </row>
    <row r="230" spans="1:5" s="7" customFormat="1" ht="12.75" customHeight="1">
      <c r="A230" s="57"/>
      <c r="B230" s="62">
        <v>40883</v>
      </c>
      <c r="C230" s="57" t="s">
        <v>671</v>
      </c>
      <c r="D230" s="59" t="s">
        <v>1971</v>
      </c>
      <c r="E230" s="68">
        <v>27</v>
      </c>
    </row>
    <row r="231" spans="1:5" s="7" customFormat="1" ht="12.75" customHeight="1">
      <c r="A231" s="60"/>
      <c r="B231" s="61">
        <v>40882</v>
      </c>
      <c r="C231" s="60" t="s">
        <v>671</v>
      </c>
      <c r="D231" s="65" t="s">
        <v>1479</v>
      </c>
      <c r="E231" s="67">
        <v>250</v>
      </c>
    </row>
    <row r="232" spans="1:5" s="7" customFormat="1" ht="12.75" customHeight="1">
      <c r="A232" s="57"/>
      <c r="B232" s="62">
        <v>40847</v>
      </c>
      <c r="C232" s="57" t="s">
        <v>671</v>
      </c>
      <c r="D232" s="59" t="s">
        <v>1748</v>
      </c>
      <c r="E232" s="68">
        <v>1</v>
      </c>
    </row>
    <row r="233" spans="1:5" s="7" customFormat="1" ht="12.75" customHeight="1">
      <c r="A233" s="60"/>
      <c r="B233" s="61">
        <v>40835</v>
      </c>
      <c r="C233" s="60" t="s">
        <v>671</v>
      </c>
      <c r="D233" s="65" t="s">
        <v>1447</v>
      </c>
      <c r="E233" s="67">
        <v>12</v>
      </c>
    </row>
    <row r="234" spans="1:5" s="7" customFormat="1" ht="12.75" customHeight="1">
      <c r="A234" s="57"/>
      <c r="B234" s="62">
        <v>40823</v>
      </c>
      <c r="C234" s="57" t="s">
        <v>671</v>
      </c>
      <c r="D234" s="59" t="s">
        <v>1184</v>
      </c>
      <c r="E234" s="68">
        <v>1</v>
      </c>
    </row>
    <row r="235" spans="1:5" s="7" customFormat="1" ht="12.75" customHeight="1">
      <c r="A235" s="60"/>
      <c r="B235" s="61">
        <v>40819</v>
      </c>
      <c r="C235" s="60" t="s">
        <v>671</v>
      </c>
      <c r="D235" s="65" t="s">
        <v>1481</v>
      </c>
      <c r="E235" s="67">
        <v>528.0253</v>
      </c>
    </row>
    <row r="236" spans="1:5" s="7" customFormat="1" ht="12.75" customHeight="1">
      <c r="A236" s="57"/>
      <c r="B236" s="62">
        <v>40819</v>
      </c>
      <c r="C236" s="57" t="s">
        <v>671</v>
      </c>
      <c r="D236" s="59" t="s">
        <v>1481</v>
      </c>
      <c r="E236" s="68">
        <v>1982.98</v>
      </c>
    </row>
    <row r="237" spans="1:5" s="7" customFormat="1" ht="12.75" customHeight="1">
      <c r="A237" s="60"/>
      <c r="B237" s="61">
        <v>40817</v>
      </c>
      <c r="C237" s="60" t="s">
        <v>671</v>
      </c>
      <c r="D237" s="65" t="s">
        <v>3159</v>
      </c>
      <c r="E237" s="67">
        <v>233.45</v>
      </c>
    </row>
    <row r="238" spans="1:5" s="7" customFormat="1" ht="12.75" customHeight="1">
      <c r="A238" s="57"/>
      <c r="B238" s="62">
        <v>40808</v>
      </c>
      <c r="C238" s="57" t="s">
        <v>671</v>
      </c>
      <c r="D238" s="59" t="s">
        <v>871</v>
      </c>
      <c r="E238" s="68">
        <v>107.2</v>
      </c>
    </row>
    <row r="239" spans="1:5" s="7" customFormat="1" ht="12.75" customHeight="1">
      <c r="A239" s="60"/>
      <c r="B239" s="61">
        <v>40801</v>
      </c>
      <c r="C239" s="60" t="s">
        <v>671</v>
      </c>
      <c r="D239" s="65" t="s">
        <v>1431</v>
      </c>
      <c r="E239" s="67">
        <v>51</v>
      </c>
    </row>
    <row r="240" spans="1:5" s="7" customFormat="1" ht="12.75" customHeight="1">
      <c r="A240" s="57"/>
      <c r="B240" s="62">
        <v>40785</v>
      </c>
      <c r="C240" s="57" t="s">
        <v>671</v>
      </c>
      <c r="D240" s="59" t="s">
        <v>1448</v>
      </c>
      <c r="E240" s="68">
        <v>10</v>
      </c>
    </row>
    <row r="241" spans="1:5" s="7" customFormat="1" ht="12.75" customHeight="1">
      <c r="A241" s="60"/>
      <c r="B241" s="61">
        <v>40780</v>
      </c>
      <c r="C241" s="60" t="s">
        <v>671</v>
      </c>
      <c r="D241" s="65" t="s">
        <v>1399</v>
      </c>
      <c r="E241" s="67">
        <v>300</v>
      </c>
    </row>
    <row r="242" spans="1:5" s="7" customFormat="1" ht="12.75" customHeight="1">
      <c r="A242" s="57"/>
      <c r="B242" s="62">
        <v>40779</v>
      </c>
      <c r="C242" s="57" t="s">
        <v>671</v>
      </c>
      <c r="D242" s="59" t="s">
        <v>1582</v>
      </c>
      <c r="E242" s="68">
        <v>40.9</v>
      </c>
    </row>
    <row r="243" spans="1:5" s="7" customFormat="1" ht="12.75" customHeight="1">
      <c r="A243" s="60"/>
      <c r="B243" s="61">
        <v>40772</v>
      </c>
      <c r="C243" s="60" t="s">
        <v>671</v>
      </c>
      <c r="D243" s="65" t="s">
        <v>1513</v>
      </c>
      <c r="E243" s="67">
        <v>68.378279824225</v>
      </c>
    </row>
    <row r="244" spans="1:5" s="7" customFormat="1" ht="12.75" customHeight="1">
      <c r="A244" s="57"/>
      <c r="B244" s="62">
        <v>40772</v>
      </c>
      <c r="C244" s="57" t="s">
        <v>671</v>
      </c>
      <c r="D244" s="59" t="s">
        <v>1513</v>
      </c>
      <c r="E244" s="68">
        <v>603.5192072</v>
      </c>
    </row>
    <row r="245" spans="1:5" s="7" customFormat="1" ht="12.75" customHeight="1">
      <c r="A245" s="60"/>
      <c r="B245" s="61">
        <v>40767</v>
      </c>
      <c r="C245" s="60" t="s">
        <v>671</v>
      </c>
      <c r="D245" s="65" t="s">
        <v>1383</v>
      </c>
      <c r="E245" s="67">
        <v>1.5</v>
      </c>
    </row>
    <row r="246" spans="1:5" s="7" customFormat="1" ht="12.75" customHeight="1">
      <c r="A246" s="57"/>
      <c r="B246" s="62">
        <v>40751</v>
      </c>
      <c r="C246" s="57" t="s">
        <v>671</v>
      </c>
      <c r="D246" s="59" t="s">
        <v>1514</v>
      </c>
      <c r="E246" s="68">
        <v>187.5</v>
      </c>
    </row>
    <row r="247" spans="1:5" s="7" customFormat="1" ht="12.75" customHeight="1">
      <c r="A247" s="60"/>
      <c r="B247" s="61">
        <v>40732</v>
      </c>
      <c r="C247" s="60" t="s">
        <v>671</v>
      </c>
      <c r="D247" s="65" t="s">
        <v>1432</v>
      </c>
      <c r="E247" s="67">
        <v>15</v>
      </c>
    </row>
    <row r="248" spans="1:5" s="7" customFormat="1" ht="12.75" customHeight="1">
      <c r="A248" s="57"/>
      <c r="B248" s="62">
        <v>40731</v>
      </c>
      <c r="C248" s="57" t="s">
        <v>671</v>
      </c>
      <c r="D248" s="59" t="s">
        <v>1279</v>
      </c>
      <c r="E248" s="68">
        <v>15</v>
      </c>
    </row>
    <row r="249" spans="1:5" s="7" customFormat="1" ht="12.75" customHeight="1">
      <c r="A249" s="60"/>
      <c r="B249" s="61">
        <v>40725</v>
      </c>
      <c r="C249" s="60" t="s">
        <v>671</v>
      </c>
      <c r="D249" s="65" t="s">
        <v>1092</v>
      </c>
      <c r="E249" s="67">
        <v>4</v>
      </c>
    </row>
    <row r="250" spans="1:5" s="7" customFormat="1" ht="12.75" customHeight="1">
      <c r="A250" s="57"/>
      <c r="B250" s="62">
        <v>40720</v>
      </c>
      <c r="C250" s="57" t="s">
        <v>671</v>
      </c>
      <c r="D250" s="59" t="s">
        <v>1063</v>
      </c>
      <c r="E250" s="68">
        <v>11.1</v>
      </c>
    </row>
    <row r="251" spans="1:5" s="7" customFormat="1" ht="12.75" customHeight="1">
      <c r="A251" s="60"/>
      <c r="B251" s="61">
        <v>40714</v>
      </c>
      <c r="C251" s="60" t="s">
        <v>671</v>
      </c>
      <c r="D251" s="65" t="s">
        <v>1336</v>
      </c>
      <c r="E251" s="67">
        <v>70</v>
      </c>
    </row>
    <row r="252" spans="1:5" s="7" customFormat="1" ht="12.75" customHeight="1">
      <c r="A252" s="57"/>
      <c r="B252" s="62">
        <v>40710</v>
      </c>
      <c r="C252" s="57" t="s">
        <v>671</v>
      </c>
      <c r="D252" s="59" t="s">
        <v>1398</v>
      </c>
      <c r="E252" s="68">
        <v>10</v>
      </c>
    </row>
    <row r="253" spans="1:5" s="7" customFormat="1" ht="12.75" customHeight="1">
      <c r="A253" s="60"/>
      <c r="B253" s="61">
        <v>40708</v>
      </c>
      <c r="C253" s="60" t="s">
        <v>671</v>
      </c>
      <c r="D253" s="65" t="s">
        <v>1449</v>
      </c>
      <c r="E253" s="67">
        <v>34</v>
      </c>
    </row>
    <row r="254" spans="1:5" s="7" customFormat="1" ht="12.75" customHeight="1">
      <c r="A254" s="57"/>
      <c r="B254" s="62">
        <v>40704</v>
      </c>
      <c r="C254" s="57" t="s">
        <v>671</v>
      </c>
      <c r="D254" s="59" t="s">
        <v>1026</v>
      </c>
      <c r="E254" s="68">
        <v>5</v>
      </c>
    </row>
    <row r="255" spans="1:5" s="7" customFormat="1" ht="12.75" customHeight="1">
      <c r="A255" s="60"/>
      <c r="B255" s="61">
        <v>40701</v>
      </c>
      <c r="C255" s="60" t="s">
        <v>671</v>
      </c>
      <c r="D255" s="65" t="s">
        <v>1434</v>
      </c>
      <c r="E255" s="67">
        <v>2.8742327</v>
      </c>
    </row>
    <row r="256" spans="1:5" s="7" customFormat="1" ht="12.75" customHeight="1">
      <c r="A256" s="57"/>
      <c r="B256" s="62">
        <v>40701</v>
      </c>
      <c r="C256" s="57" t="s">
        <v>671</v>
      </c>
      <c r="D256" s="59" t="s">
        <v>1434</v>
      </c>
      <c r="E256" s="68">
        <v>2.87678846</v>
      </c>
    </row>
    <row r="257" spans="1:5" s="7" customFormat="1" ht="12.75" customHeight="1">
      <c r="A257" s="60"/>
      <c r="B257" s="61">
        <v>40681</v>
      </c>
      <c r="C257" s="60" t="s">
        <v>671</v>
      </c>
      <c r="D257" s="65" t="s">
        <v>1337</v>
      </c>
      <c r="E257" s="67">
        <v>0.75</v>
      </c>
    </row>
    <row r="258" spans="1:5" s="7" customFormat="1" ht="12.75" customHeight="1">
      <c r="A258" s="57"/>
      <c r="B258" s="62">
        <v>40675</v>
      </c>
      <c r="C258" s="57" t="s">
        <v>671</v>
      </c>
      <c r="D258" s="59" t="s">
        <v>869</v>
      </c>
      <c r="E258" s="68">
        <v>12</v>
      </c>
    </row>
    <row r="259" spans="1:5" s="7" customFormat="1" ht="12.75" customHeight="1">
      <c r="A259" s="60"/>
      <c r="B259" s="61">
        <v>40673</v>
      </c>
      <c r="C259" s="60" t="s">
        <v>671</v>
      </c>
      <c r="D259" s="65" t="s">
        <v>1433</v>
      </c>
      <c r="E259" s="67">
        <v>10.5</v>
      </c>
    </row>
    <row r="260" spans="1:5" s="7" customFormat="1" ht="12.75" customHeight="1">
      <c r="A260" s="57"/>
      <c r="B260" s="62">
        <v>40673</v>
      </c>
      <c r="C260" s="57" t="s">
        <v>671</v>
      </c>
      <c r="D260" s="59" t="s">
        <v>1183</v>
      </c>
      <c r="E260" s="68">
        <v>12.309917483</v>
      </c>
    </row>
    <row r="261" spans="1:5" s="7" customFormat="1" ht="12.75" customHeight="1">
      <c r="A261" s="60"/>
      <c r="B261" s="61">
        <v>40658</v>
      </c>
      <c r="C261" s="60" t="s">
        <v>671</v>
      </c>
      <c r="D261" s="65" t="s">
        <v>1581</v>
      </c>
      <c r="E261" s="67">
        <v>10</v>
      </c>
    </row>
    <row r="262" spans="1:5" s="7" customFormat="1" ht="12.75" customHeight="1">
      <c r="A262" s="57"/>
      <c r="B262" s="62">
        <v>40648</v>
      </c>
      <c r="C262" s="57" t="s">
        <v>671</v>
      </c>
      <c r="D262" s="59" t="s">
        <v>1277</v>
      </c>
      <c r="E262" s="68">
        <v>3501</v>
      </c>
    </row>
    <row r="263" spans="1:5" s="7" customFormat="1" ht="12.75" customHeight="1">
      <c r="A263" s="60"/>
      <c r="B263" s="61">
        <v>40645</v>
      </c>
      <c r="C263" s="60" t="s">
        <v>671</v>
      </c>
      <c r="D263" s="65" t="s">
        <v>1009</v>
      </c>
      <c r="E263" s="67">
        <v>59.98546582799</v>
      </c>
    </row>
    <row r="264" spans="1:5" s="7" customFormat="1" ht="12.75" customHeight="1">
      <c r="A264" s="57"/>
      <c r="B264" s="62">
        <v>40640</v>
      </c>
      <c r="C264" s="57" t="s">
        <v>671</v>
      </c>
      <c r="D264" s="59" t="s">
        <v>1655</v>
      </c>
      <c r="E264" s="68">
        <v>5.3</v>
      </c>
    </row>
    <row r="265" spans="1:5" s="7" customFormat="1" ht="12.75" customHeight="1">
      <c r="A265" s="60"/>
      <c r="B265" s="61">
        <v>40630</v>
      </c>
      <c r="C265" s="60" t="s">
        <v>671</v>
      </c>
      <c r="D265" s="65" t="s">
        <v>746</v>
      </c>
      <c r="E265" s="67">
        <v>100</v>
      </c>
    </row>
    <row r="266" spans="1:5" s="7" customFormat="1" ht="12.75" customHeight="1">
      <c r="A266" s="57"/>
      <c r="B266" s="62">
        <v>40623</v>
      </c>
      <c r="C266" s="57" t="s">
        <v>671</v>
      </c>
      <c r="D266" s="59" t="s">
        <v>1747</v>
      </c>
      <c r="E266" s="68">
        <v>35</v>
      </c>
    </row>
    <row r="267" spans="1:5" s="7" customFormat="1" ht="12.75" customHeight="1">
      <c r="A267" s="60"/>
      <c r="B267" s="61">
        <v>40595</v>
      </c>
      <c r="C267" s="60" t="s">
        <v>671</v>
      </c>
      <c r="D267" s="65" t="s">
        <v>1242</v>
      </c>
      <c r="E267" s="67">
        <v>21.6</v>
      </c>
    </row>
    <row r="268" spans="1:5" s="7" customFormat="1" ht="12.75" customHeight="1">
      <c r="A268" s="57"/>
      <c r="B268" s="62">
        <v>40595</v>
      </c>
      <c r="C268" s="57" t="s">
        <v>671</v>
      </c>
      <c r="D268" s="59" t="s">
        <v>1242</v>
      </c>
      <c r="E268" s="68">
        <v>492.9</v>
      </c>
    </row>
    <row r="269" spans="1:5" s="7" customFormat="1" ht="12.75" customHeight="1">
      <c r="A269" s="60"/>
      <c r="B269" s="61">
        <v>40569</v>
      </c>
      <c r="C269" s="60" t="s">
        <v>671</v>
      </c>
      <c r="D269" s="65" t="s">
        <v>942</v>
      </c>
      <c r="E269" s="67">
        <v>14.9</v>
      </c>
    </row>
    <row r="270" spans="1:5" s="7" customFormat="1" ht="12.75" customHeight="1">
      <c r="A270" s="57"/>
      <c r="B270" s="62">
        <v>40554</v>
      </c>
      <c r="C270" s="57" t="s">
        <v>671</v>
      </c>
      <c r="D270" s="59" t="s">
        <v>2126</v>
      </c>
      <c r="E270" s="68">
        <v>26.15002432</v>
      </c>
    </row>
    <row r="271" spans="1:5" s="7" customFormat="1" ht="12.75" customHeight="1">
      <c r="A271" s="60"/>
      <c r="B271" s="61">
        <v>40554</v>
      </c>
      <c r="C271" s="60" t="s">
        <v>671</v>
      </c>
      <c r="D271" s="65" t="s">
        <v>1388</v>
      </c>
      <c r="E271" s="67">
        <v>9.84076</v>
      </c>
    </row>
    <row r="272" spans="1:5" s="7" customFormat="1" ht="12.75" customHeight="1">
      <c r="A272" s="46"/>
      <c r="B272" s="48"/>
      <c r="C272" s="48"/>
      <c r="D272" s="48" t="s">
        <v>6</v>
      </c>
      <c r="E272" s="49">
        <f>SUM(E218:E271)</f>
        <v>10168.712693641333</v>
      </c>
    </row>
    <row r="273" spans="1:6" s="7" customFormat="1" ht="12.75" customHeight="1">
      <c r="A273" s="35"/>
      <c r="B273" s="36"/>
      <c r="C273" s="32"/>
      <c r="D273" s="32"/>
      <c r="E273" s="201"/>
      <c r="F273" s="69"/>
    </row>
    <row r="274" spans="1:6" s="7" customFormat="1" ht="12.75" customHeight="1">
      <c r="A274" s="175"/>
      <c r="B274" s="176"/>
      <c r="C274" s="199"/>
      <c r="D274" s="175"/>
      <c r="E274" s="200"/>
      <c r="F274" s="69"/>
    </row>
    <row r="275" spans="1:5" s="75" customFormat="1" ht="19.5" customHeight="1">
      <c r="A275" s="220" t="s">
        <v>7</v>
      </c>
      <c r="B275" s="221"/>
      <c r="C275" s="221"/>
      <c r="D275" s="221"/>
      <c r="E275" s="221"/>
    </row>
    <row r="276" spans="1:5" s="98" customFormat="1" ht="12.75" customHeight="1">
      <c r="A276" s="50" t="s">
        <v>403</v>
      </c>
      <c r="B276" s="50" t="s">
        <v>404</v>
      </c>
      <c r="C276" s="44" t="s">
        <v>4</v>
      </c>
      <c r="D276" s="50" t="s">
        <v>5</v>
      </c>
      <c r="E276" s="45" t="s">
        <v>3209</v>
      </c>
    </row>
    <row r="277" spans="1:5" s="7" customFormat="1" ht="12.75" customHeight="1">
      <c r="A277" s="63"/>
      <c r="B277" s="86">
        <v>40541</v>
      </c>
      <c r="C277" s="63" t="s">
        <v>671</v>
      </c>
      <c r="D277" s="64" t="s">
        <v>1482</v>
      </c>
      <c r="E277" s="66">
        <v>80.02451768</v>
      </c>
    </row>
    <row r="278" spans="1:5" s="7" customFormat="1" ht="12.75" customHeight="1">
      <c r="A278" s="60"/>
      <c r="B278" s="61">
        <v>40539</v>
      </c>
      <c r="C278" s="60" t="s">
        <v>671</v>
      </c>
      <c r="D278" s="65" t="s">
        <v>1278</v>
      </c>
      <c r="E278" s="67">
        <v>87</v>
      </c>
    </row>
    <row r="279" spans="1:5" s="7" customFormat="1" ht="12.75" customHeight="1">
      <c r="A279" s="57"/>
      <c r="B279" s="62">
        <v>40534</v>
      </c>
      <c r="C279" s="57" t="s">
        <v>671</v>
      </c>
      <c r="D279" s="59" t="s">
        <v>1483</v>
      </c>
      <c r="E279" s="68">
        <v>9.75</v>
      </c>
    </row>
    <row r="280" spans="1:5" s="7" customFormat="1" ht="12.75" customHeight="1">
      <c r="A280" s="60"/>
      <c r="B280" s="61">
        <v>40534</v>
      </c>
      <c r="C280" s="60" t="s">
        <v>671</v>
      </c>
      <c r="D280" s="65" t="s">
        <v>1483</v>
      </c>
      <c r="E280" s="67">
        <v>46.5</v>
      </c>
    </row>
    <row r="281" spans="1:5" s="7" customFormat="1" ht="12.75" customHeight="1">
      <c r="A281" s="57"/>
      <c r="B281" s="62">
        <v>40528</v>
      </c>
      <c r="C281" s="57" t="s">
        <v>671</v>
      </c>
      <c r="D281" s="59" t="s">
        <v>1181</v>
      </c>
      <c r="E281" s="68">
        <v>678</v>
      </c>
    </row>
    <row r="282" spans="1:5" s="7" customFormat="1" ht="12.75" customHeight="1">
      <c r="A282" s="60"/>
      <c r="B282" s="61">
        <v>40513</v>
      </c>
      <c r="C282" s="60" t="s">
        <v>671</v>
      </c>
      <c r="D282" s="65" t="s">
        <v>1182</v>
      </c>
      <c r="E282" s="67">
        <v>6.6386521425</v>
      </c>
    </row>
    <row r="283" spans="1:5" s="7" customFormat="1" ht="12.75" customHeight="1">
      <c r="A283" s="57"/>
      <c r="B283" s="62">
        <v>40513</v>
      </c>
      <c r="C283" s="57" t="s">
        <v>671</v>
      </c>
      <c r="D283" s="59" t="s">
        <v>1182</v>
      </c>
      <c r="E283" s="68">
        <v>10</v>
      </c>
    </row>
    <row r="284" spans="1:5" s="7" customFormat="1" ht="12.75" customHeight="1">
      <c r="A284" s="60"/>
      <c r="B284" s="61">
        <v>40470</v>
      </c>
      <c r="C284" s="60" t="s">
        <v>671</v>
      </c>
      <c r="D284" s="65" t="s">
        <v>1279</v>
      </c>
      <c r="E284" s="67">
        <v>4</v>
      </c>
    </row>
    <row r="285" spans="1:5" s="7" customFormat="1" ht="12.75" customHeight="1">
      <c r="A285" s="57"/>
      <c r="B285" s="62">
        <v>40469</v>
      </c>
      <c r="C285" s="57" t="s">
        <v>671</v>
      </c>
      <c r="D285" s="59" t="s">
        <v>1540</v>
      </c>
      <c r="E285" s="68">
        <v>8.921</v>
      </c>
    </row>
    <row r="286" spans="1:5" s="7" customFormat="1" ht="12.75" customHeight="1">
      <c r="A286" s="60"/>
      <c r="B286" s="61">
        <v>40464</v>
      </c>
      <c r="C286" s="60" t="s">
        <v>671</v>
      </c>
      <c r="D286" s="65" t="s">
        <v>1183</v>
      </c>
      <c r="E286" s="67">
        <v>1.2</v>
      </c>
    </row>
    <row r="287" spans="1:5" s="7" customFormat="1" ht="12.75" customHeight="1">
      <c r="A287" s="57"/>
      <c r="B287" s="62">
        <v>40449</v>
      </c>
      <c r="C287" s="57" t="s">
        <v>671</v>
      </c>
      <c r="D287" s="59" t="s">
        <v>1929</v>
      </c>
      <c r="E287" s="68">
        <v>20.886</v>
      </c>
    </row>
    <row r="288" spans="1:5" s="7" customFormat="1" ht="12.75" customHeight="1">
      <c r="A288" s="60"/>
      <c r="B288" s="61">
        <v>40423</v>
      </c>
      <c r="C288" s="60" t="s">
        <v>671</v>
      </c>
      <c r="D288" s="65" t="s">
        <v>1184</v>
      </c>
      <c r="E288" s="67">
        <v>2</v>
      </c>
    </row>
    <row r="289" spans="1:5" s="7" customFormat="1" ht="12.75" customHeight="1">
      <c r="A289" s="57"/>
      <c r="B289" s="62">
        <v>40382</v>
      </c>
      <c r="C289" s="57" t="s">
        <v>671</v>
      </c>
      <c r="D289" s="59" t="s">
        <v>1009</v>
      </c>
      <c r="E289" s="68">
        <v>82.2</v>
      </c>
    </row>
    <row r="290" spans="1:5" s="7" customFormat="1" ht="12.75" customHeight="1">
      <c r="A290" s="60"/>
      <c r="B290" s="61">
        <v>40360</v>
      </c>
      <c r="C290" s="60" t="s">
        <v>671</v>
      </c>
      <c r="D290" s="65" t="s">
        <v>1185</v>
      </c>
      <c r="E290" s="67">
        <v>4</v>
      </c>
    </row>
    <row r="291" spans="1:5" s="7" customFormat="1" ht="12.75" customHeight="1">
      <c r="A291" s="57"/>
      <c r="B291" s="62">
        <v>40351</v>
      </c>
      <c r="C291" s="57" t="s">
        <v>671</v>
      </c>
      <c r="D291" s="59" t="s">
        <v>865</v>
      </c>
      <c r="E291" s="68">
        <v>82.95</v>
      </c>
    </row>
    <row r="292" spans="1:5" s="7" customFormat="1" ht="12.75" customHeight="1">
      <c r="A292" s="60"/>
      <c r="B292" s="61">
        <v>40294</v>
      </c>
      <c r="C292" s="60" t="s">
        <v>671</v>
      </c>
      <c r="D292" s="65" t="s">
        <v>865</v>
      </c>
      <c r="E292" s="67">
        <v>85.5</v>
      </c>
    </row>
    <row r="293" spans="1:5" s="7" customFormat="1" ht="12.75" customHeight="1">
      <c r="A293" s="57"/>
      <c r="B293" s="62">
        <v>40260</v>
      </c>
      <c r="C293" s="57" t="s">
        <v>671</v>
      </c>
      <c r="D293" s="59" t="s">
        <v>1186</v>
      </c>
      <c r="E293" s="68">
        <v>195</v>
      </c>
    </row>
    <row r="294" spans="1:5" s="7" customFormat="1" ht="12.75" customHeight="1">
      <c r="A294" s="60"/>
      <c r="B294" s="61">
        <v>40248</v>
      </c>
      <c r="C294" s="60" t="s">
        <v>671</v>
      </c>
      <c r="D294" s="65" t="s">
        <v>1187</v>
      </c>
      <c r="E294" s="67">
        <v>30</v>
      </c>
    </row>
    <row r="295" spans="1:5" s="7" customFormat="1" ht="12.75" customHeight="1">
      <c r="A295" s="57"/>
      <c r="B295" s="62">
        <v>40247</v>
      </c>
      <c r="C295" s="57" t="s">
        <v>671</v>
      </c>
      <c r="D295" s="59" t="s">
        <v>1188</v>
      </c>
      <c r="E295" s="68">
        <v>23</v>
      </c>
    </row>
    <row r="296" spans="1:5" s="7" customFormat="1" ht="12.75" customHeight="1">
      <c r="A296" s="60"/>
      <c r="B296" s="61">
        <v>40242</v>
      </c>
      <c r="C296" s="60" t="s">
        <v>671</v>
      </c>
      <c r="D296" s="65" t="s">
        <v>1189</v>
      </c>
      <c r="E296" s="67">
        <v>10</v>
      </c>
    </row>
    <row r="297" spans="1:5" s="7" customFormat="1" ht="12.75" customHeight="1">
      <c r="A297" s="57"/>
      <c r="B297" s="62">
        <v>40238</v>
      </c>
      <c r="C297" s="57" t="s">
        <v>671</v>
      </c>
      <c r="D297" s="59" t="s">
        <v>1792</v>
      </c>
      <c r="E297" s="68">
        <v>10.078826999999999</v>
      </c>
    </row>
    <row r="298" spans="1:5" s="7" customFormat="1" ht="12.75" customHeight="1">
      <c r="A298" s="60"/>
      <c r="B298" s="61">
        <v>40237</v>
      </c>
      <c r="C298" s="60" t="s">
        <v>671</v>
      </c>
      <c r="D298" s="65" t="s">
        <v>1058</v>
      </c>
      <c r="E298" s="67">
        <v>1.5</v>
      </c>
    </row>
    <row r="299" spans="1:5" s="7" customFormat="1" ht="12.75" customHeight="1">
      <c r="A299" s="57"/>
      <c r="B299" s="62">
        <v>40233</v>
      </c>
      <c r="C299" s="57" t="s">
        <v>671</v>
      </c>
      <c r="D299" s="59" t="s">
        <v>977</v>
      </c>
      <c r="E299" s="68">
        <v>99.0871582324</v>
      </c>
    </row>
    <row r="300" spans="1:5" s="7" customFormat="1" ht="12.75" customHeight="1">
      <c r="A300" s="60"/>
      <c r="B300" s="61">
        <v>40213</v>
      </c>
      <c r="C300" s="60" t="s">
        <v>671</v>
      </c>
      <c r="D300" s="65" t="s">
        <v>1243</v>
      </c>
      <c r="E300" s="67">
        <v>8.655490967</v>
      </c>
    </row>
    <row r="301" spans="1:5" s="7" customFormat="1" ht="12.75" customHeight="1">
      <c r="A301" s="57"/>
      <c r="B301" s="62">
        <v>40213</v>
      </c>
      <c r="C301" s="57" t="s">
        <v>671</v>
      </c>
      <c r="D301" s="59" t="s">
        <v>1243</v>
      </c>
      <c r="E301" s="68">
        <v>65.46542174</v>
      </c>
    </row>
    <row r="302" spans="1:5" s="7" customFormat="1" ht="12.75" customHeight="1">
      <c r="A302" s="46"/>
      <c r="B302" s="48"/>
      <c r="C302" s="48"/>
      <c r="D302" s="48" t="s">
        <v>59</v>
      </c>
      <c r="E302" s="49">
        <f>SUM(E277:E301)</f>
        <v>1652.3570677619002</v>
      </c>
    </row>
    <row r="303" spans="1:6" s="7" customFormat="1" ht="12.75" customHeight="1">
      <c r="A303" s="175"/>
      <c r="B303" s="176"/>
      <c r="C303" s="199"/>
      <c r="D303" s="175"/>
      <c r="E303" s="200"/>
      <c r="F303" s="69"/>
    </row>
    <row r="304" spans="1:6" s="7" customFormat="1" ht="12.75" customHeight="1">
      <c r="A304" s="175"/>
      <c r="B304" s="176"/>
      <c r="C304" s="199"/>
      <c r="D304" s="175"/>
      <c r="E304" s="200"/>
      <c r="F304" s="69"/>
    </row>
    <row r="305" spans="1:5" s="75" customFormat="1" ht="19.5" customHeight="1">
      <c r="A305" s="220" t="s">
        <v>60</v>
      </c>
      <c r="B305" s="221"/>
      <c r="C305" s="221"/>
      <c r="D305" s="221"/>
      <c r="E305" s="221"/>
    </row>
    <row r="306" spans="1:5" s="98" customFormat="1" ht="12.75" customHeight="1">
      <c r="A306" s="50" t="s">
        <v>403</v>
      </c>
      <c r="B306" s="50" t="s">
        <v>404</v>
      </c>
      <c r="C306" s="44" t="s">
        <v>4</v>
      </c>
      <c r="D306" s="50" t="s">
        <v>5</v>
      </c>
      <c r="E306" s="45" t="s">
        <v>3209</v>
      </c>
    </row>
    <row r="307" spans="1:5" s="7" customFormat="1" ht="12.75" customHeight="1">
      <c r="A307" s="63"/>
      <c r="B307" s="86">
        <v>40177</v>
      </c>
      <c r="C307" s="63" t="s">
        <v>671</v>
      </c>
      <c r="D307" s="64" t="s">
        <v>1516</v>
      </c>
      <c r="E307" s="66">
        <v>2.765472</v>
      </c>
    </row>
    <row r="308" spans="1:5" s="7" customFormat="1" ht="12.75" customHeight="1">
      <c r="A308" s="60"/>
      <c r="B308" s="61">
        <v>40171</v>
      </c>
      <c r="C308" s="60" t="s">
        <v>671</v>
      </c>
      <c r="D308" s="65" t="s">
        <v>1793</v>
      </c>
      <c r="E308" s="67">
        <v>21.4</v>
      </c>
    </row>
    <row r="309" spans="1:5" s="7" customFormat="1" ht="12.75" customHeight="1">
      <c r="A309" s="57"/>
      <c r="B309" s="62">
        <v>40156</v>
      </c>
      <c r="C309" s="57" t="s">
        <v>671</v>
      </c>
      <c r="D309" s="59" t="s">
        <v>1190</v>
      </c>
      <c r="E309" s="68">
        <v>19.5</v>
      </c>
    </row>
    <row r="310" spans="1:5" s="7" customFormat="1" ht="12.75" customHeight="1">
      <c r="A310" s="60"/>
      <c r="B310" s="61">
        <v>40154</v>
      </c>
      <c r="C310" s="60" t="s">
        <v>671</v>
      </c>
      <c r="D310" s="65" t="s">
        <v>1191</v>
      </c>
      <c r="E310" s="67">
        <v>49.6263574</v>
      </c>
    </row>
    <row r="311" spans="1:5" s="7" customFormat="1" ht="12.75" customHeight="1">
      <c r="A311" s="57"/>
      <c r="B311" s="62">
        <v>40149</v>
      </c>
      <c r="C311" s="57" t="s">
        <v>671</v>
      </c>
      <c r="D311" s="59" t="s">
        <v>1192</v>
      </c>
      <c r="E311" s="68">
        <v>25</v>
      </c>
    </row>
    <row r="312" spans="1:5" s="7" customFormat="1" ht="12.75" customHeight="1">
      <c r="A312" s="60"/>
      <c r="B312" s="61">
        <v>40144</v>
      </c>
      <c r="C312" s="60" t="s">
        <v>671</v>
      </c>
      <c r="D312" s="65" t="s">
        <v>3305</v>
      </c>
      <c r="E312" s="67">
        <v>36.89619682</v>
      </c>
    </row>
    <row r="313" spans="1:5" s="7" customFormat="1" ht="12.75" customHeight="1">
      <c r="A313" s="57"/>
      <c r="B313" s="62">
        <v>40144</v>
      </c>
      <c r="C313" s="57" t="s">
        <v>671</v>
      </c>
      <c r="D313" s="59" t="s">
        <v>1792</v>
      </c>
      <c r="E313" s="68">
        <v>1</v>
      </c>
    </row>
    <row r="314" spans="1:5" s="7" customFormat="1" ht="12.75" customHeight="1">
      <c r="A314" s="60"/>
      <c r="B314" s="61">
        <v>40130</v>
      </c>
      <c r="C314" s="60" t="s">
        <v>671</v>
      </c>
      <c r="D314" s="65" t="s">
        <v>1193</v>
      </c>
      <c r="E314" s="67">
        <v>3.15</v>
      </c>
    </row>
    <row r="315" spans="1:5" s="7" customFormat="1" ht="12.75" customHeight="1">
      <c r="A315" s="57"/>
      <c r="B315" s="62">
        <v>40086</v>
      </c>
      <c r="C315" s="57" t="s">
        <v>671</v>
      </c>
      <c r="D315" s="59" t="s">
        <v>889</v>
      </c>
      <c r="E315" s="68">
        <v>34.025</v>
      </c>
    </row>
    <row r="316" spans="1:5" s="7" customFormat="1" ht="12.75" customHeight="1">
      <c r="A316" s="60"/>
      <c r="B316" s="61">
        <v>40086</v>
      </c>
      <c r="C316" s="60" t="s">
        <v>671</v>
      </c>
      <c r="D316" s="65" t="s">
        <v>1194</v>
      </c>
      <c r="E316" s="67">
        <v>271.006</v>
      </c>
    </row>
    <row r="317" spans="1:5" s="7" customFormat="1" ht="12.75" customHeight="1">
      <c r="A317" s="57"/>
      <c r="B317" s="62">
        <v>40025</v>
      </c>
      <c r="C317" s="57" t="s">
        <v>671</v>
      </c>
      <c r="D317" s="59" t="s">
        <v>1195</v>
      </c>
      <c r="E317" s="68">
        <v>15.899899999999999</v>
      </c>
    </row>
    <row r="318" spans="1:5" s="7" customFormat="1" ht="12.75" customHeight="1">
      <c r="A318" s="60"/>
      <c r="B318" s="61">
        <v>40023</v>
      </c>
      <c r="C318" s="60" t="s">
        <v>671</v>
      </c>
      <c r="D318" s="65" t="s">
        <v>1185</v>
      </c>
      <c r="E318" s="67">
        <v>6</v>
      </c>
    </row>
    <row r="319" spans="1:5" s="7" customFormat="1" ht="12.75" customHeight="1">
      <c r="A319" s="57"/>
      <c r="B319" s="62">
        <v>40003</v>
      </c>
      <c r="C319" s="57" t="s">
        <v>671</v>
      </c>
      <c r="D319" s="59" t="s">
        <v>3160</v>
      </c>
      <c r="E319" s="68">
        <v>38.94226111</v>
      </c>
    </row>
    <row r="320" spans="1:5" s="7" customFormat="1" ht="12.75" customHeight="1">
      <c r="A320" s="60"/>
      <c r="B320" s="61">
        <v>39965</v>
      </c>
      <c r="C320" s="60" t="s">
        <v>671</v>
      </c>
      <c r="D320" s="65" t="s">
        <v>1397</v>
      </c>
      <c r="E320" s="67">
        <v>100.5217779</v>
      </c>
    </row>
    <row r="321" spans="1:5" s="7" customFormat="1" ht="12.75" customHeight="1">
      <c r="A321" s="57"/>
      <c r="B321" s="62">
        <v>39962</v>
      </c>
      <c r="C321" s="57" t="s">
        <v>671</v>
      </c>
      <c r="D321" s="59" t="s">
        <v>1132</v>
      </c>
      <c r="E321" s="68">
        <v>200</v>
      </c>
    </row>
    <row r="322" spans="1:5" s="7" customFormat="1" ht="12.75" customHeight="1">
      <c r="A322" s="60"/>
      <c r="B322" s="61">
        <v>39940</v>
      </c>
      <c r="C322" s="60" t="s">
        <v>671</v>
      </c>
      <c r="D322" s="65" t="s">
        <v>1196</v>
      </c>
      <c r="E322" s="67">
        <v>18.25883967</v>
      </c>
    </row>
    <row r="323" spans="1:5" s="7" customFormat="1" ht="12.75" customHeight="1">
      <c r="A323" s="57"/>
      <c r="B323" s="62">
        <v>39892</v>
      </c>
      <c r="C323" s="57" t="s">
        <v>671</v>
      </c>
      <c r="D323" s="59" t="s">
        <v>1197</v>
      </c>
      <c r="E323" s="68">
        <v>70</v>
      </c>
    </row>
    <row r="324" spans="1:5" s="7" customFormat="1" ht="12.75" customHeight="1">
      <c r="A324" s="46"/>
      <c r="B324" s="48"/>
      <c r="C324" s="48"/>
      <c r="D324" s="48" t="s">
        <v>108</v>
      </c>
      <c r="E324" s="49">
        <f>SUM(E307:E323)</f>
        <v>913.9918048999999</v>
      </c>
    </row>
    <row r="325" spans="1:5" s="7" customFormat="1" ht="12.75" customHeight="1">
      <c r="A325"/>
      <c r="B325"/>
      <c r="C325"/>
      <c r="D325"/>
      <c r="E325"/>
    </row>
    <row r="326" spans="1:5" s="7" customFormat="1" ht="12.75" customHeight="1">
      <c r="A326"/>
      <c r="B326"/>
      <c r="C326"/>
      <c r="D326"/>
      <c r="E326"/>
    </row>
    <row r="327" spans="1:5" s="7" customFormat="1" ht="12.75">
      <c r="A327"/>
      <c r="B327"/>
      <c r="C327"/>
      <c r="D327"/>
      <c r="E327"/>
    </row>
  </sheetData>
  <sheetProtection/>
  <mergeCells count="10">
    <mergeCell ref="A5:E5"/>
    <mergeCell ref="A13:E13"/>
    <mergeCell ref="A1:E1"/>
    <mergeCell ref="A52:E52"/>
    <mergeCell ref="A305:E305"/>
    <mergeCell ref="A275:E275"/>
    <mergeCell ref="A216:E216"/>
    <mergeCell ref="A160:E160"/>
    <mergeCell ref="A109:E109"/>
    <mergeCell ref="A6:E6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scale="58" r:id="rId1"/>
  <rowBreaks count="2" manualBreakCount="2">
    <brk id="218" max="4" man="1"/>
    <brk id="295" max="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F64"/>
  <sheetViews>
    <sheetView showGridLines="0" showRowColHeaders="0" zoomScale="85" zoomScaleNormal="85" zoomScalePageLayoutView="0" workbookViewId="0" topLeftCell="A1">
      <selection activeCell="A4" sqref="A4"/>
    </sheetView>
  </sheetViews>
  <sheetFormatPr defaultColWidth="9.140625" defaultRowHeight="12.75"/>
  <cols>
    <col min="1" max="3" width="25.7109375" style="178" customWidth="1"/>
    <col min="4" max="4" width="50.8515625" style="178" customWidth="1"/>
    <col min="5" max="5" width="27.57421875" style="178" customWidth="1"/>
    <col min="6" max="16384" width="9.140625" style="178" customWidth="1"/>
  </cols>
  <sheetData>
    <row r="1" spans="1:6" s="6" customFormat="1" ht="19.5" customHeight="1">
      <c r="A1" s="222" t="s">
        <v>3212</v>
      </c>
      <c r="B1" s="223"/>
      <c r="C1" s="223"/>
      <c r="D1" s="223"/>
      <c r="E1" s="223"/>
      <c r="F1" s="5"/>
    </row>
    <row r="2" spans="1:6" s="166" customFormat="1" ht="30" customHeight="1">
      <c r="A2" s="31" t="s">
        <v>1251</v>
      </c>
      <c r="B2" s="107"/>
      <c r="C2" s="92"/>
      <c r="D2" s="92"/>
      <c r="E2" s="92"/>
      <c r="F2" s="165"/>
    </row>
    <row r="3" spans="1:6" s="166" customFormat="1" ht="12.75" customHeight="1">
      <c r="A3" s="106"/>
      <c r="B3" s="107"/>
      <c r="C3" s="92"/>
      <c r="D3" s="92"/>
      <c r="E3" s="92"/>
      <c r="F3" s="165"/>
    </row>
    <row r="4" spans="1:6" s="166" customFormat="1" ht="12.75" customHeight="1">
      <c r="A4" s="106"/>
      <c r="B4" s="107"/>
      <c r="C4" s="92"/>
      <c r="D4" s="92"/>
      <c r="E4" s="92"/>
      <c r="F4" s="165"/>
    </row>
    <row r="5" spans="1:5" s="75" customFormat="1" ht="19.5" customHeight="1">
      <c r="A5" s="220" t="s">
        <v>3216</v>
      </c>
      <c r="B5" s="221"/>
      <c r="C5" s="221"/>
      <c r="D5" s="221"/>
      <c r="E5" s="221"/>
    </row>
    <row r="6" spans="1:5" s="98" customFormat="1" ht="12.75" customHeight="1">
      <c r="A6" s="50" t="s">
        <v>1250</v>
      </c>
      <c r="B6" s="50" t="s">
        <v>404</v>
      </c>
      <c r="C6" s="44" t="s">
        <v>4</v>
      </c>
      <c r="D6" s="50" t="s">
        <v>5</v>
      </c>
      <c r="E6" s="45" t="s">
        <v>3210</v>
      </c>
    </row>
    <row r="7" spans="1:5" s="7" customFormat="1" ht="12.75" customHeight="1">
      <c r="A7" s="63"/>
      <c r="B7" s="86"/>
      <c r="C7" s="63"/>
      <c r="D7" s="64"/>
      <c r="E7" s="66"/>
    </row>
    <row r="8" spans="1:5" s="7" customFormat="1" ht="12.75" customHeight="1">
      <c r="A8" s="46"/>
      <c r="B8" s="46"/>
      <c r="C8" s="46"/>
      <c r="D8" s="46" t="s">
        <v>3215</v>
      </c>
      <c r="E8" s="47" t="s">
        <v>280</v>
      </c>
    </row>
    <row r="9" spans="1:5" s="92" customFormat="1" ht="12.75" customHeight="1">
      <c r="A9" s="109"/>
      <c r="B9" s="110"/>
      <c r="C9" s="93"/>
      <c r="D9" s="93"/>
      <c r="E9" s="111"/>
    </row>
    <row r="10" spans="1:5" s="92" customFormat="1" ht="12.75" customHeight="1">
      <c r="A10" s="109"/>
      <c r="B10" s="110"/>
      <c r="C10" s="205"/>
      <c r="D10" s="93"/>
      <c r="E10" s="111"/>
    </row>
    <row r="11" spans="1:5" s="204" customFormat="1" ht="19.5" customHeight="1">
      <c r="A11" s="226" t="s">
        <v>2360</v>
      </c>
      <c r="B11" s="226"/>
      <c r="C11" s="226"/>
      <c r="D11" s="226"/>
      <c r="E11" s="227"/>
    </row>
    <row r="12" spans="1:5" s="92" customFormat="1" ht="12.75" customHeight="1">
      <c r="A12" s="153" t="s">
        <v>1250</v>
      </c>
      <c r="B12" s="40" t="s">
        <v>404</v>
      </c>
      <c r="C12" s="91" t="s">
        <v>4</v>
      </c>
      <c r="D12" s="91" t="s">
        <v>5</v>
      </c>
      <c r="E12" s="55" t="s">
        <v>3210</v>
      </c>
    </row>
    <row r="13" spans="1:5" s="92" customFormat="1" ht="12.75" customHeight="1">
      <c r="A13" s="131"/>
      <c r="B13" s="138"/>
      <c r="C13" s="131"/>
      <c r="D13" s="131"/>
      <c r="E13" s="43"/>
    </row>
    <row r="14" spans="1:5" s="130" customFormat="1" ht="12.75" customHeight="1">
      <c r="A14" s="137"/>
      <c r="B14" s="136"/>
      <c r="C14" s="136"/>
      <c r="D14" s="136" t="s">
        <v>2361</v>
      </c>
      <c r="E14" s="171" t="s">
        <v>280</v>
      </c>
    </row>
    <row r="15" spans="1:5" s="92" customFormat="1" ht="12.75" customHeight="1">
      <c r="A15" s="109"/>
      <c r="B15" s="110"/>
      <c r="C15" s="93"/>
      <c r="D15" s="93"/>
      <c r="E15" s="111"/>
    </row>
    <row r="16" spans="1:5" s="92" customFormat="1" ht="12.75" customHeight="1">
      <c r="A16" s="109"/>
      <c r="B16" s="110"/>
      <c r="C16" s="205"/>
      <c r="D16" s="93"/>
      <c r="E16" s="111"/>
    </row>
    <row r="17" spans="1:5" s="204" customFormat="1" ht="19.5" customHeight="1">
      <c r="A17" s="226" t="s">
        <v>2128</v>
      </c>
      <c r="B17" s="226"/>
      <c r="C17" s="226"/>
      <c r="D17" s="226"/>
      <c r="E17" s="227"/>
    </row>
    <row r="18" spans="1:5" s="92" customFormat="1" ht="12.75" customHeight="1">
      <c r="A18" s="153" t="s">
        <v>3</v>
      </c>
      <c r="B18" s="40" t="s">
        <v>3211</v>
      </c>
      <c r="C18" s="91" t="s">
        <v>4</v>
      </c>
      <c r="D18" s="91" t="s">
        <v>5</v>
      </c>
      <c r="E18" s="162" t="s">
        <v>3210</v>
      </c>
    </row>
    <row r="19" spans="1:5" s="7" customFormat="1" ht="12.75" customHeight="1">
      <c r="A19" s="63" t="s">
        <v>2159</v>
      </c>
      <c r="B19" s="86">
        <v>41691</v>
      </c>
      <c r="C19" s="63" t="s">
        <v>642</v>
      </c>
      <c r="D19" s="64" t="s">
        <v>1492</v>
      </c>
      <c r="E19" s="66">
        <v>54.64390386</v>
      </c>
    </row>
    <row r="20" spans="1:5" s="130" customFormat="1" ht="12.75" customHeight="1">
      <c r="A20" s="137"/>
      <c r="B20" s="137"/>
      <c r="C20" s="136"/>
      <c r="D20" s="136" t="s">
        <v>2127</v>
      </c>
      <c r="E20" s="171">
        <f>SUM(E19)</f>
        <v>54.64390386</v>
      </c>
    </row>
    <row r="21" spans="1:5" s="92" customFormat="1" ht="12.75" customHeight="1">
      <c r="A21" s="109"/>
      <c r="B21" s="110"/>
      <c r="C21" s="205"/>
      <c r="D21" s="93"/>
      <c r="E21" s="111"/>
    </row>
    <row r="22" spans="1:5" s="92" customFormat="1" ht="12.75" customHeight="1">
      <c r="A22" s="109"/>
      <c r="B22" s="110"/>
      <c r="C22" s="93"/>
      <c r="D22" s="93"/>
      <c r="E22" s="111"/>
    </row>
    <row r="23" spans="1:5" s="204" customFormat="1" ht="19.5" customHeight="1">
      <c r="A23" s="226" t="s">
        <v>1794</v>
      </c>
      <c r="B23" s="226"/>
      <c r="C23" s="226"/>
      <c r="D23" s="226"/>
      <c r="E23" s="227"/>
    </row>
    <row r="24" spans="1:5" s="92" customFormat="1" ht="12.75" customHeight="1">
      <c r="A24" s="153" t="s">
        <v>3</v>
      </c>
      <c r="B24" s="40" t="s">
        <v>3211</v>
      </c>
      <c r="C24" s="91" t="s">
        <v>4</v>
      </c>
      <c r="D24" s="91" t="s">
        <v>5</v>
      </c>
      <c r="E24" s="162" t="s">
        <v>3210</v>
      </c>
    </row>
    <row r="25" spans="1:5" s="7" customFormat="1" ht="12.75" customHeight="1">
      <c r="A25" s="63" t="s">
        <v>2039</v>
      </c>
      <c r="B25" s="86">
        <v>41547</v>
      </c>
      <c r="C25" s="63" t="s">
        <v>1248</v>
      </c>
      <c r="D25" s="64" t="s">
        <v>2040</v>
      </c>
      <c r="E25" s="66">
        <v>0.84404457</v>
      </c>
    </row>
    <row r="26" spans="1:5" s="7" customFormat="1" ht="12.75" customHeight="1">
      <c r="A26" s="60" t="s">
        <v>1796</v>
      </c>
      <c r="B26" s="61">
        <v>41304</v>
      </c>
      <c r="C26" s="60" t="s">
        <v>1248</v>
      </c>
      <c r="D26" s="65" t="s">
        <v>26</v>
      </c>
      <c r="E26" s="67">
        <v>1.2694063199999999</v>
      </c>
    </row>
    <row r="27" spans="1:5" s="130" customFormat="1" ht="12.75" customHeight="1">
      <c r="A27" s="137"/>
      <c r="B27" s="137"/>
      <c r="C27" s="137"/>
      <c r="D27" s="137" t="s">
        <v>1798</v>
      </c>
      <c r="E27" s="134">
        <f>SUM(E25:E26)</f>
        <v>2.1134508899999997</v>
      </c>
    </row>
    <row r="28" spans="1:5" s="108" customFormat="1" ht="12.75" customHeight="1">
      <c r="A28" s="129"/>
      <c r="B28" s="129"/>
      <c r="C28" s="129"/>
      <c r="D28" s="129"/>
      <c r="E28" s="129"/>
    </row>
    <row r="29" spans="1:5" s="204" customFormat="1" ht="19.5" customHeight="1">
      <c r="A29" s="226" t="s">
        <v>1484</v>
      </c>
      <c r="B29" s="226"/>
      <c r="C29" s="226"/>
      <c r="D29" s="226"/>
      <c r="E29" s="227"/>
    </row>
    <row r="30" spans="1:5" s="92" customFormat="1" ht="12.75" customHeight="1">
      <c r="A30" s="153" t="s">
        <v>3</v>
      </c>
      <c r="B30" s="40" t="s">
        <v>3211</v>
      </c>
      <c r="C30" s="91" t="s">
        <v>4</v>
      </c>
      <c r="D30" s="91" t="s">
        <v>5</v>
      </c>
      <c r="E30" s="162" t="s">
        <v>3210</v>
      </c>
    </row>
    <row r="31" spans="1:5" s="7" customFormat="1" ht="12.75" customHeight="1">
      <c r="A31" s="63" t="s">
        <v>403</v>
      </c>
      <c r="B31" s="86">
        <v>40939</v>
      </c>
      <c r="C31" s="63" t="s">
        <v>671</v>
      </c>
      <c r="D31" s="64" t="s">
        <v>1749</v>
      </c>
      <c r="E31" s="66">
        <v>5</v>
      </c>
    </row>
    <row r="32" spans="1:5" s="130" customFormat="1" ht="12.75" customHeight="1">
      <c r="A32" s="137"/>
      <c r="B32" s="137"/>
      <c r="C32" s="137"/>
      <c r="D32" s="137" t="s">
        <v>1485</v>
      </c>
      <c r="E32" s="134">
        <f>SUM(E31:E31)</f>
        <v>5</v>
      </c>
    </row>
    <row r="33" spans="1:5" s="92" customFormat="1" ht="12.75" customHeight="1">
      <c r="A33" s="109"/>
      <c r="B33" s="110"/>
      <c r="C33" s="205"/>
      <c r="D33" s="93"/>
      <c r="E33" s="111"/>
    </row>
    <row r="34" spans="1:5" s="92" customFormat="1" ht="12.75" customHeight="1">
      <c r="A34" s="109"/>
      <c r="B34" s="110"/>
      <c r="C34" s="93"/>
      <c r="D34" s="93"/>
      <c r="E34" s="111"/>
    </row>
    <row r="35" spans="1:5" s="204" customFormat="1" ht="19.5" customHeight="1">
      <c r="A35" s="226" t="s">
        <v>2</v>
      </c>
      <c r="B35" s="226"/>
      <c r="C35" s="226"/>
      <c r="D35" s="226"/>
      <c r="E35" s="227"/>
    </row>
    <row r="36" spans="1:5" s="92" customFormat="1" ht="12.75" customHeight="1">
      <c r="A36" s="153" t="s">
        <v>3</v>
      </c>
      <c r="B36" s="40" t="s">
        <v>3211</v>
      </c>
      <c r="C36" s="91" t="s">
        <v>4</v>
      </c>
      <c r="D36" s="91" t="s">
        <v>5</v>
      </c>
      <c r="E36" s="162" t="s">
        <v>3210</v>
      </c>
    </row>
    <row r="37" spans="1:5" s="7" customFormat="1" ht="12.75" customHeight="1">
      <c r="A37" s="63" t="s">
        <v>1364</v>
      </c>
      <c r="B37" s="86">
        <v>40745</v>
      </c>
      <c r="C37" s="63" t="s">
        <v>1248</v>
      </c>
      <c r="D37" s="64" t="s">
        <v>281</v>
      </c>
      <c r="E37" s="66">
        <v>9.6095512623</v>
      </c>
    </row>
    <row r="38" spans="1:5" s="7" customFormat="1" ht="12.75" customHeight="1">
      <c r="A38" s="60" t="s">
        <v>1207</v>
      </c>
      <c r="B38" s="61">
        <v>40588</v>
      </c>
      <c r="C38" s="60" t="s">
        <v>1248</v>
      </c>
      <c r="D38" s="65" t="s">
        <v>1249</v>
      </c>
      <c r="E38" s="67">
        <v>175.80415496</v>
      </c>
    </row>
    <row r="39" spans="1:5" s="130" customFormat="1" ht="12.75" customHeight="1">
      <c r="A39" s="137"/>
      <c r="B39" s="136"/>
      <c r="C39" s="136"/>
      <c r="D39" s="136" t="s">
        <v>6</v>
      </c>
      <c r="E39" s="134">
        <f>SUM(E37:E38)</f>
        <v>185.4137062223</v>
      </c>
    </row>
    <row r="40" spans="1:5" s="92" customFormat="1" ht="12.75" customHeight="1">
      <c r="A40" s="109"/>
      <c r="B40" s="110"/>
      <c r="C40" s="205"/>
      <c r="D40" s="93"/>
      <c r="E40" s="111"/>
    </row>
    <row r="41" spans="1:6" s="198" customFormat="1" ht="12.75" customHeight="1">
      <c r="A41" s="179"/>
      <c r="B41" s="180"/>
      <c r="C41" s="202"/>
      <c r="D41" s="206"/>
      <c r="E41" s="203"/>
      <c r="F41" s="197"/>
    </row>
    <row r="42" spans="1:5" s="204" customFormat="1" ht="19.5" customHeight="1">
      <c r="A42" s="226" t="s">
        <v>7</v>
      </c>
      <c r="B42" s="226"/>
      <c r="C42" s="226"/>
      <c r="D42" s="226"/>
      <c r="E42" s="227"/>
    </row>
    <row r="43" spans="1:5" s="92" customFormat="1" ht="12.75" customHeight="1">
      <c r="A43" s="153" t="s">
        <v>3</v>
      </c>
      <c r="B43" s="40" t="s">
        <v>3211</v>
      </c>
      <c r="C43" s="91" t="s">
        <v>4</v>
      </c>
      <c r="D43" s="91" t="s">
        <v>5</v>
      </c>
      <c r="E43" s="162" t="s">
        <v>3210</v>
      </c>
    </row>
    <row r="44" spans="1:5" s="7" customFormat="1" ht="12.75" customHeight="1">
      <c r="A44" s="63" t="s">
        <v>8</v>
      </c>
      <c r="B44" s="86">
        <v>40532</v>
      </c>
      <c r="C44" s="63" t="s">
        <v>1248</v>
      </c>
      <c r="D44" s="64" t="s">
        <v>1252</v>
      </c>
      <c r="E44" s="66">
        <v>1895.14308423</v>
      </c>
    </row>
    <row r="45" spans="1:5" s="7" customFormat="1" ht="12.75" customHeight="1">
      <c r="A45" s="60" t="s">
        <v>403</v>
      </c>
      <c r="B45" s="61">
        <v>40403</v>
      </c>
      <c r="C45" s="60" t="s">
        <v>671</v>
      </c>
      <c r="D45" s="65" t="s">
        <v>1045</v>
      </c>
      <c r="E45" s="67">
        <v>20</v>
      </c>
    </row>
    <row r="46" spans="1:5" s="130" customFormat="1" ht="12.75" customHeight="1">
      <c r="A46" s="137"/>
      <c r="B46" s="137"/>
      <c r="C46" s="137"/>
      <c r="D46" s="137" t="s">
        <v>59</v>
      </c>
      <c r="E46" s="134">
        <f>SUM(E44:E45)</f>
        <v>1915.14308423</v>
      </c>
    </row>
    <row r="47" spans="1:5" s="92" customFormat="1" ht="12.75" customHeight="1">
      <c r="A47" s="109"/>
      <c r="B47" s="110"/>
      <c r="C47" s="205"/>
      <c r="D47" s="93"/>
      <c r="E47" s="111"/>
    </row>
    <row r="48" spans="1:5" ht="12.75" customHeight="1">
      <c r="A48" s="179"/>
      <c r="B48" s="180"/>
      <c r="C48" s="202"/>
      <c r="D48" s="179"/>
      <c r="E48" s="203"/>
    </row>
    <row r="49" spans="1:5" s="204" customFormat="1" ht="19.5" customHeight="1">
      <c r="A49" s="226" t="s">
        <v>60</v>
      </c>
      <c r="B49" s="226"/>
      <c r="C49" s="226"/>
      <c r="D49" s="226"/>
      <c r="E49" s="227"/>
    </row>
    <row r="50" spans="1:5" s="92" customFormat="1" ht="12.75" customHeight="1">
      <c r="A50" s="153" t="s">
        <v>3</v>
      </c>
      <c r="B50" s="40" t="s">
        <v>3211</v>
      </c>
      <c r="C50" s="91" t="s">
        <v>4</v>
      </c>
      <c r="D50" s="91" t="s">
        <v>5</v>
      </c>
      <c r="E50" s="162" t="s">
        <v>3210</v>
      </c>
    </row>
    <row r="51" spans="1:5" s="7" customFormat="1" ht="12.75" customHeight="1">
      <c r="A51" s="63" t="s">
        <v>655</v>
      </c>
      <c r="B51" s="86">
        <v>39881</v>
      </c>
      <c r="C51" s="63" t="s">
        <v>642</v>
      </c>
      <c r="D51" s="64" t="s">
        <v>656</v>
      </c>
      <c r="E51" s="66">
        <v>30.637782</v>
      </c>
    </row>
    <row r="52" spans="1:5" s="7" customFormat="1" ht="12.75" customHeight="1">
      <c r="A52" s="60" t="s">
        <v>655</v>
      </c>
      <c r="B52" s="61">
        <v>39881</v>
      </c>
      <c r="C52" s="60" t="s">
        <v>642</v>
      </c>
      <c r="D52" s="65" t="s">
        <v>656</v>
      </c>
      <c r="E52" s="67">
        <v>16.05</v>
      </c>
    </row>
    <row r="53" spans="1:5" s="130" customFormat="1" ht="12.75" customHeight="1">
      <c r="A53" s="137"/>
      <c r="B53" s="136"/>
      <c r="C53" s="136"/>
      <c r="D53" s="136" t="s">
        <v>108</v>
      </c>
      <c r="E53" s="134">
        <f>SUM(E51:E52)</f>
        <v>46.687782</v>
      </c>
    </row>
    <row r="54" spans="1:5" s="92" customFormat="1" ht="12.75" customHeight="1">
      <c r="A54" s="109"/>
      <c r="B54" s="110"/>
      <c r="C54" s="205"/>
      <c r="D54" s="93"/>
      <c r="E54" s="111"/>
    </row>
    <row r="55" ht="12.75" customHeight="1"/>
    <row r="56" spans="1:5" s="204" customFormat="1" ht="19.5" customHeight="1">
      <c r="A56" s="226" t="s">
        <v>109</v>
      </c>
      <c r="B56" s="226"/>
      <c r="C56" s="226"/>
      <c r="D56" s="226"/>
      <c r="E56" s="227"/>
    </row>
    <row r="57" spans="1:5" s="92" customFormat="1" ht="12.75" customHeight="1">
      <c r="A57" s="153" t="s">
        <v>3</v>
      </c>
      <c r="B57" s="40" t="s">
        <v>3211</v>
      </c>
      <c r="C57" s="91" t="s">
        <v>4</v>
      </c>
      <c r="D57" s="91" t="s">
        <v>5</v>
      </c>
      <c r="E57" s="162" t="s">
        <v>3210</v>
      </c>
    </row>
    <row r="58" spans="1:5" s="7" customFormat="1" ht="12.75" customHeight="1">
      <c r="A58" s="63" t="s">
        <v>568</v>
      </c>
      <c r="B58" s="86">
        <v>39546</v>
      </c>
      <c r="C58" s="63" t="s">
        <v>526</v>
      </c>
      <c r="D58" s="64" t="s">
        <v>1256</v>
      </c>
      <c r="E58" s="66">
        <v>270</v>
      </c>
    </row>
    <row r="59" spans="1:5" s="7" customFormat="1" ht="12.75" customHeight="1">
      <c r="A59" s="60" t="s">
        <v>569</v>
      </c>
      <c r="B59" s="61">
        <v>39546</v>
      </c>
      <c r="C59" s="60" t="s">
        <v>526</v>
      </c>
      <c r="D59" s="65" t="s">
        <v>1255</v>
      </c>
      <c r="E59" s="67">
        <v>300</v>
      </c>
    </row>
    <row r="60" spans="1:5" s="7" customFormat="1" ht="12.75" customHeight="1">
      <c r="A60" s="57" t="s">
        <v>335</v>
      </c>
      <c r="B60" s="62">
        <v>39496</v>
      </c>
      <c r="C60" s="57" t="s">
        <v>283</v>
      </c>
      <c r="D60" s="59" t="s">
        <v>1253</v>
      </c>
      <c r="E60" s="68">
        <v>10000</v>
      </c>
    </row>
    <row r="61" spans="1:5" s="7" customFormat="1" ht="12.75" customHeight="1">
      <c r="A61" s="60" t="s">
        <v>336</v>
      </c>
      <c r="B61" s="61">
        <v>39486</v>
      </c>
      <c r="C61" s="60" t="s">
        <v>283</v>
      </c>
      <c r="D61" s="65" t="s">
        <v>351</v>
      </c>
      <c r="E61" s="67">
        <v>5000</v>
      </c>
    </row>
    <row r="62" spans="1:5" s="7" customFormat="1" ht="12.75" customHeight="1">
      <c r="A62" s="88" t="s">
        <v>340</v>
      </c>
      <c r="B62" s="185">
        <v>39451</v>
      </c>
      <c r="C62" s="88" t="s">
        <v>283</v>
      </c>
      <c r="D62" s="186" t="s">
        <v>1254</v>
      </c>
      <c r="E62" s="207">
        <v>1000</v>
      </c>
    </row>
    <row r="63" spans="1:5" s="130" customFormat="1" ht="12.75" customHeight="1">
      <c r="A63" s="132"/>
      <c r="B63" s="136"/>
      <c r="C63" s="137"/>
      <c r="D63" s="133" t="s">
        <v>135</v>
      </c>
      <c r="E63" s="135">
        <f>SUM(E58:E62)</f>
        <v>16570</v>
      </c>
    </row>
    <row r="64" spans="1:5" s="92" customFormat="1" ht="12.75" customHeight="1">
      <c r="A64" s="41"/>
      <c r="B64" s="42"/>
      <c r="C64" s="41"/>
      <c r="D64" s="41"/>
      <c r="E64" s="79"/>
    </row>
  </sheetData>
  <sheetProtection/>
  <mergeCells count="10">
    <mergeCell ref="A1:E1"/>
    <mergeCell ref="A11:E11"/>
    <mergeCell ref="A17:E17"/>
    <mergeCell ref="A23:E23"/>
    <mergeCell ref="A56:E56"/>
    <mergeCell ref="A49:E49"/>
    <mergeCell ref="A42:E42"/>
    <mergeCell ref="A35:E35"/>
    <mergeCell ref="A29:E29"/>
    <mergeCell ref="A5:E5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showGridLines="0" showRowColHeaders="0" zoomScale="85" zoomScaleNormal="85" zoomScalePageLayoutView="0" workbookViewId="0" topLeftCell="A1">
      <selection activeCell="A5" sqref="A5:E5"/>
    </sheetView>
  </sheetViews>
  <sheetFormatPr defaultColWidth="9.140625" defaultRowHeight="12.75"/>
  <cols>
    <col min="1" max="2" width="25.7109375" style="8" customWidth="1"/>
    <col min="3" max="3" width="20.7109375" style="8" customWidth="1"/>
    <col min="4" max="4" width="70.7109375" style="8" customWidth="1"/>
    <col min="5" max="5" width="30.7109375" style="8" customWidth="1"/>
    <col min="6" max="6" width="15.00390625" style="7" bestFit="1" customWidth="1"/>
    <col min="7" max="16384" width="9.140625" style="7" customWidth="1"/>
  </cols>
  <sheetData>
    <row r="1" spans="1:6" s="6" customFormat="1" ht="19.5" customHeight="1">
      <c r="A1" s="222" t="s">
        <v>3213</v>
      </c>
      <c r="B1" s="223"/>
      <c r="C1" s="223"/>
      <c r="D1" s="223"/>
      <c r="E1" s="223"/>
      <c r="F1" s="54"/>
    </row>
    <row r="2" spans="1:6" s="6" customFormat="1" ht="30" customHeight="1">
      <c r="A2" s="31" t="s">
        <v>277</v>
      </c>
      <c r="B2" s="3"/>
      <c r="C2" s="4"/>
      <c r="D2" s="4"/>
      <c r="E2" s="4"/>
      <c r="F2" s="5"/>
    </row>
    <row r="3" spans="1:6" s="6" customFormat="1" ht="12.75" customHeight="1">
      <c r="A3" s="2"/>
      <c r="B3" s="3"/>
      <c r="C3" s="4"/>
      <c r="D3" s="4"/>
      <c r="E3" s="4"/>
      <c r="F3" s="5"/>
    </row>
    <row r="4" spans="1:6" s="6" customFormat="1" ht="12.75" customHeight="1">
      <c r="A4" s="2"/>
      <c r="B4" s="3"/>
      <c r="C4" s="4"/>
      <c r="D4" s="4"/>
      <c r="E4" s="4"/>
      <c r="F4" s="5"/>
    </row>
    <row r="5" spans="1:5" s="12" customFormat="1" ht="19.5" customHeight="1">
      <c r="A5" s="217" t="s">
        <v>3217</v>
      </c>
      <c r="B5" s="217"/>
      <c r="C5" s="217"/>
      <c r="D5" s="217"/>
      <c r="E5" s="217"/>
    </row>
    <row r="6" spans="1:5" s="53" customFormat="1" ht="19.5" customHeight="1">
      <c r="A6" s="220" t="s">
        <v>3216</v>
      </c>
      <c r="B6" s="221"/>
      <c r="C6" s="221"/>
      <c r="D6" s="221"/>
      <c r="E6" s="221"/>
    </row>
    <row r="7" spans="1:5" ht="12.75" customHeight="1">
      <c r="A7" s="50" t="s">
        <v>278</v>
      </c>
      <c r="B7" s="50" t="s">
        <v>3206</v>
      </c>
      <c r="C7" s="44" t="s">
        <v>4</v>
      </c>
      <c r="D7" s="50" t="s">
        <v>5</v>
      </c>
      <c r="E7" s="45" t="s">
        <v>3207</v>
      </c>
    </row>
    <row r="8" spans="1:5" ht="12.75">
      <c r="A8" s="63"/>
      <c r="B8" s="62"/>
      <c r="C8" s="57"/>
      <c r="D8" s="64"/>
      <c r="E8" s="66"/>
    </row>
    <row r="9" spans="1:5" ht="12.75" customHeight="1">
      <c r="A9" s="46"/>
      <c r="B9" s="46"/>
      <c r="C9" s="46"/>
      <c r="D9" s="46" t="s">
        <v>3215</v>
      </c>
      <c r="E9" s="47" t="s">
        <v>280</v>
      </c>
    </row>
    <row r="10" spans="1:5" ht="12.75" customHeight="1">
      <c r="A10" s="34"/>
      <c r="B10" s="34"/>
      <c r="C10" s="34"/>
      <c r="D10" s="34"/>
      <c r="E10" s="34"/>
    </row>
    <row r="11" spans="1:5" ht="12.75" customHeight="1">
      <c r="A11" s="34"/>
      <c r="B11" s="34"/>
      <c r="C11" s="34"/>
      <c r="D11" s="34"/>
      <c r="E11" s="34"/>
    </row>
    <row r="12" spans="1:5" s="53" customFormat="1" ht="19.5" customHeight="1">
      <c r="A12" s="220" t="s">
        <v>2360</v>
      </c>
      <c r="B12" s="221"/>
      <c r="C12" s="221"/>
      <c r="D12" s="221"/>
      <c r="E12" s="221"/>
    </row>
    <row r="13" spans="1:5" ht="12.75" customHeight="1">
      <c r="A13" s="50" t="s">
        <v>278</v>
      </c>
      <c r="B13" s="50" t="s">
        <v>3206</v>
      </c>
      <c r="C13" s="44" t="s">
        <v>4</v>
      </c>
      <c r="D13" s="50" t="s">
        <v>5</v>
      </c>
      <c r="E13" s="45" t="s">
        <v>3207</v>
      </c>
    </row>
    <row r="14" spans="1:5" ht="12.75">
      <c r="A14" s="63"/>
      <c r="B14" s="62"/>
      <c r="C14" s="57"/>
      <c r="D14" s="64"/>
      <c r="E14" s="66"/>
    </row>
    <row r="15" spans="1:5" ht="12.75" customHeight="1">
      <c r="A15" s="46"/>
      <c r="B15" s="46"/>
      <c r="C15" s="46"/>
      <c r="D15" s="46" t="s">
        <v>2361</v>
      </c>
      <c r="E15" s="47" t="s">
        <v>280</v>
      </c>
    </row>
    <row r="16" spans="1:5" ht="12.75" customHeight="1">
      <c r="A16" s="34"/>
      <c r="B16" s="34"/>
      <c r="C16" s="34"/>
      <c r="D16" s="34"/>
      <c r="E16" s="34"/>
    </row>
    <row r="17" spans="1:5" ht="12.75" customHeight="1">
      <c r="A17" s="34"/>
      <c r="B17" s="34"/>
      <c r="C17" s="34"/>
      <c r="D17" s="34"/>
      <c r="E17" s="34"/>
    </row>
    <row r="18" spans="1:5" ht="19.5" customHeight="1">
      <c r="A18" s="220" t="s">
        <v>2128</v>
      </c>
      <c r="B18" s="221"/>
      <c r="C18" s="221"/>
      <c r="D18" s="221"/>
      <c r="E18" s="221"/>
    </row>
    <row r="19" spans="1:5" ht="12.75" customHeight="1">
      <c r="A19" s="50" t="s">
        <v>278</v>
      </c>
      <c r="B19" s="50" t="s">
        <v>3206</v>
      </c>
      <c r="C19" s="44" t="s">
        <v>4</v>
      </c>
      <c r="D19" s="50" t="s">
        <v>5</v>
      </c>
      <c r="E19" s="45" t="s">
        <v>3207</v>
      </c>
    </row>
    <row r="20" spans="1:5" ht="12.75">
      <c r="A20" s="63"/>
      <c r="B20" s="62"/>
      <c r="C20" s="57"/>
      <c r="D20" s="64"/>
      <c r="E20" s="66"/>
    </row>
    <row r="21" spans="1:5" ht="12.75" customHeight="1">
      <c r="A21" s="46"/>
      <c r="B21" s="46"/>
      <c r="C21" s="46"/>
      <c r="D21" s="46" t="s">
        <v>2127</v>
      </c>
      <c r="E21" s="47" t="s">
        <v>280</v>
      </c>
    </row>
    <row r="22" spans="1:5" ht="12.75" customHeight="1">
      <c r="A22" s="34"/>
      <c r="B22" s="34"/>
      <c r="C22" s="34"/>
      <c r="D22" s="34"/>
      <c r="E22" s="34"/>
    </row>
    <row r="23" spans="1:5" ht="12.75" customHeight="1">
      <c r="A23" s="34"/>
      <c r="B23" s="34"/>
      <c r="C23" s="34"/>
      <c r="D23" s="34"/>
      <c r="E23" s="34"/>
    </row>
    <row r="24" spans="1:5" s="53" customFormat="1" ht="19.5" customHeight="1">
      <c r="A24" s="220" t="s">
        <v>1794</v>
      </c>
      <c r="B24" s="221"/>
      <c r="C24" s="221"/>
      <c r="D24" s="221"/>
      <c r="E24" s="221"/>
    </row>
    <row r="25" spans="1:5" ht="12.75" customHeight="1">
      <c r="A25" s="50" t="s">
        <v>278</v>
      </c>
      <c r="B25" s="50" t="s">
        <v>3206</v>
      </c>
      <c r="C25" s="44" t="s">
        <v>4</v>
      </c>
      <c r="D25" s="50" t="s">
        <v>5</v>
      </c>
      <c r="E25" s="45" t="s">
        <v>3207</v>
      </c>
    </row>
    <row r="26" spans="1:5" ht="12.75">
      <c r="A26" s="63"/>
      <c r="B26" s="62"/>
      <c r="C26" s="57"/>
      <c r="D26" s="64"/>
      <c r="E26" s="66"/>
    </row>
    <row r="27" spans="1:5" ht="12.75" customHeight="1">
      <c r="A27" s="46"/>
      <c r="B27" s="46"/>
      <c r="C27" s="46"/>
      <c r="D27" s="46" t="s">
        <v>1798</v>
      </c>
      <c r="E27" s="47" t="s">
        <v>280</v>
      </c>
    </row>
    <row r="28" spans="1:5" ht="12.75" customHeight="1">
      <c r="A28" s="34"/>
      <c r="B28" s="34"/>
      <c r="C28" s="34"/>
      <c r="D28" s="34"/>
      <c r="E28" s="34"/>
    </row>
    <row r="29" spans="1:5" ht="12.75" customHeight="1">
      <c r="A29" s="34"/>
      <c r="B29" s="34"/>
      <c r="C29" s="34"/>
      <c r="D29" s="34"/>
      <c r="E29" s="34"/>
    </row>
    <row r="30" spans="1:5" s="53" customFormat="1" ht="19.5" customHeight="1">
      <c r="A30" s="220" t="s">
        <v>1484</v>
      </c>
      <c r="B30" s="221"/>
      <c r="C30" s="221"/>
      <c r="D30" s="221"/>
      <c r="E30" s="221"/>
    </row>
    <row r="31" spans="1:5" ht="12.75" customHeight="1">
      <c r="A31" s="50" t="s">
        <v>278</v>
      </c>
      <c r="B31" s="50" t="s">
        <v>3206</v>
      </c>
      <c r="C31" s="44" t="s">
        <v>4</v>
      </c>
      <c r="D31" s="50" t="s">
        <v>5</v>
      </c>
      <c r="E31" s="45" t="s">
        <v>3207</v>
      </c>
    </row>
    <row r="32" spans="1:5" ht="12.75">
      <c r="A32" s="63"/>
      <c r="B32" s="62"/>
      <c r="C32" s="57"/>
      <c r="D32" s="64"/>
      <c r="E32" s="66"/>
    </row>
    <row r="33" spans="1:5" ht="12.75" customHeight="1">
      <c r="A33" s="46"/>
      <c r="B33" s="46"/>
      <c r="C33" s="46"/>
      <c r="D33" s="46" t="s">
        <v>1485</v>
      </c>
      <c r="E33" s="47" t="s">
        <v>280</v>
      </c>
    </row>
    <row r="34" spans="1:5" ht="12.75" customHeight="1">
      <c r="A34" s="34"/>
      <c r="B34" s="34"/>
      <c r="C34" s="34"/>
      <c r="D34" s="34"/>
      <c r="E34" s="34"/>
    </row>
    <row r="35" spans="1:5" ht="12.75" customHeight="1">
      <c r="A35" s="34"/>
      <c r="B35" s="34"/>
      <c r="C35" s="34"/>
      <c r="D35" s="34"/>
      <c r="E35" s="34"/>
    </row>
    <row r="36" spans="1:5" s="53" customFormat="1" ht="19.5" customHeight="1">
      <c r="A36" s="220" t="s">
        <v>2</v>
      </c>
      <c r="B36" s="221"/>
      <c r="C36" s="221"/>
      <c r="D36" s="221"/>
      <c r="E36" s="221"/>
    </row>
    <row r="37" spans="1:5" s="53" customFormat="1" ht="12.75" customHeight="1">
      <c r="A37" s="50" t="s">
        <v>278</v>
      </c>
      <c r="B37" s="50" t="s">
        <v>3206</v>
      </c>
      <c r="C37" s="44" t="s">
        <v>4</v>
      </c>
      <c r="D37" s="50" t="s">
        <v>5</v>
      </c>
      <c r="E37" s="45" t="s">
        <v>3207</v>
      </c>
    </row>
    <row r="38" spans="1:5" ht="12.75">
      <c r="A38" s="63"/>
      <c r="B38" s="62"/>
      <c r="C38" s="57"/>
      <c r="D38" s="64"/>
      <c r="E38" s="66"/>
    </row>
    <row r="39" spans="1:5" ht="12.75" customHeight="1">
      <c r="A39" s="46"/>
      <c r="B39" s="46"/>
      <c r="C39" s="46"/>
      <c r="D39" s="46" t="s">
        <v>6</v>
      </c>
      <c r="E39" s="47" t="s">
        <v>280</v>
      </c>
    </row>
    <row r="40" spans="1:5" ht="12.75" customHeight="1">
      <c r="A40" s="34"/>
      <c r="B40" s="34"/>
      <c r="C40" s="34"/>
      <c r="D40" s="34"/>
      <c r="E40" s="34"/>
    </row>
    <row r="41" spans="1:5" ht="12.75" customHeight="1">
      <c r="A41" s="34"/>
      <c r="B41" s="34"/>
      <c r="C41" s="34"/>
      <c r="D41" s="34"/>
      <c r="E41" s="34"/>
    </row>
    <row r="42" spans="1:5" s="53" customFormat="1" ht="19.5" customHeight="1">
      <c r="A42" s="220" t="s">
        <v>7</v>
      </c>
      <c r="B42" s="221"/>
      <c r="C42" s="221"/>
      <c r="D42" s="221"/>
      <c r="E42" s="221"/>
    </row>
    <row r="43" spans="1:5" ht="12.75" customHeight="1">
      <c r="A43" s="50" t="s">
        <v>278</v>
      </c>
      <c r="B43" s="50" t="s">
        <v>3206</v>
      </c>
      <c r="C43" s="44" t="s">
        <v>4</v>
      </c>
      <c r="D43" s="50" t="s">
        <v>5</v>
      </c>
      <c r="E43" s="45" t="s">
        <v>3207</v>
      </c>
    </row>
    <row r="44" spans="1:5" ht="12.75">
      <c r="A44" s="63"/>
      <c r="B44" s="62"/>
      <c r="C44" s="57"/>
      <c r="D44" s="64"/>
      <c r="E44" s="66"/>
    </row>
    <row r="45" spans="1:5" ht="12.75" customHeight="1">
      <c r="A45" s="46"/>
      <c r="B45" s="46"/>
      <c r="C45" s="46"/>
      <c r="D45" s="46" t="s">
        <v>59</v>
      </c>
      <c r="E45" s="47" t="s">
        <v>280</v>
      </c>
    </row>
    <row r="46" spans="1:5" ht="12.75" customHeight="1">
      <c r="A46" s="34"/>
      <c r="B46" s="34"/>
      <c r="C46" s="34"/>
      <c r="D46" s="34"/>
      <c r="E46" s="34"/>
    </row>
    <row r="47" spans="1:5" ht="12.75" customHeight="1">
      <c r="A47" s="34"/>
      <c r="B47" s="34"/>
      <c r="C47" s="34"/>
      <c r="D47" s="34"/>
      <c r="E47" s="34"/>
    </row>
    <row r="48" spans="1:5" s="53" customFormat="1" ht="19.5" customHeight="1">
      <c r="A48" s="220" t="s">
        <v>60</v>
      </c>
      <c r="B48" s="221"/>
      <c r="C48" s="221"/>
      <c r="D48" s="221"/>
      <c r="E48" s="221"/>
    </row>
    <row r="49" spans="1:5" ht="12.75" customHeight="1">
      <c r="A49" s="50" t="s">
        <v>278</v>
      </c>
      <c r="B49" s="50" t="s">
        <v>3206</v>
      </c>
      <c r="C49" s="44" t="s">
        <v>4</v>
      </c>
      <c r="D49" s="50" t="s">
        <v>5</v>
      </c>
      <c r="E49" s="45" t="s">
        <v>3207</v>
      </c>
    </row>
    <row r="50" spans="1:5" ht="12.75">
      <c r="A50" s="63"/>
      <c r="B50" s="62"/>
      <c r="C50" s="57"/>
      <c r="D50" s="64"/>
      <c r="E50" s="66"/>
    </row>
    <row r="51" spans="1:5" ht="12.75" customHeight="1">
      <c r="A51" s="46"/>
      <c r="B51" s="46"/>
      <c r="C51" s="46"/>
      <c r="D51" s="46" t="s">
        <v>108</v>
      </c>
      <c r="E51" s="47" t="s">
        <v>280</v>
      </c>
    </row>
    <row r="52" spans="1:5" ht="12.75" customHeight="1">
      <c r="A52" s="34"/>
      <c r="B52" s="34"/>
      <c r="C52" s="34"/>
      <c r="D52" s="34"/>
      <c r="E52" s="34"/>
    </row>
    <row r="53" spans="1:5" ht="12.75" customHeight="1">
      <c r="A53" s="34"/>
      <c r="B53" s="34"/>
      <c r="C53" s="34"/>
      <c r="D53" s="34"/>
      <c r="E53" s="34"/>
    </row>
    <row r="54" spans="1:5" s="53" customFormat="1" ht="19.5" customHeight="1">
      <c r="A54" s="220" t="s">
        <v>109</v>
      </c>
      <c r="B54" s="221"/>
      <c r="C54" s="221"/>
      <c r="D54" s="221"/>
      <c r="E54" s="221"/>
    </row>
    <row r="55" spans="1:5" ht="12.75" customHeight="1">
      <c r="A55" s="50" t="s">
        <v>278</v>
      </c>
      <c r="B55" s="50" t="s">
        <v>3206</v>
      </c>
      <c r="C55" s="44" t="s">
        <v>4</v>
      </c>
      <c r="D55" s="50" t="s">
        <v>5</v>
      </c>
      <c r="E55" s="45" t="s">
        <v>3207</v>
      </c>
    </row>
    <row r="56" spans="1:5" ht="12.75">
      <c r="A56" s="63"/>
      <c r="B56" s="62">
        <v>39476</v>
      </c>
      <c r="C56" s="63" t="s">
        <v>9</v>
      </c>
      <c r="D56" s="64" t="s">
        <v>281</v>
      </c>
      <c r="E56" s="66">
        <v>3.12650777</v>
      </c>
    </row>
    <row r="57" spans="1:5" ht="12.75" customHeight="1">
      <c r="A57" s="46"/>
      <c r="B57" s="46"/>
      <c r="C57" s="46"/>
      <c r="D57" s="46" t="s">
        <v>135</v>
      </c>
      <c r="E57" s="47">
        <f>SUM(E56)</f>
        <v>3.12650777</v>
      </c>
    </row>
    <row r="58" spans="1:5" ht="12.75" customHeight="1">
      <c r="A58" s="34"/>
      <c r="B58" s="34"/>
      <c r="C58" s="34"/>
      <c r="D58" s="34"/>
      <c r="E58" s="34"/>
    </row>
    <row r="59" spans="1:5" ht="12.75" customHeight="1">
      <c r="A59" s="34"/>
      <c r="B59" s="34"/>
      <c r="C59" s="34"/>
      <c r="D59" s="34"/>
      <c r="E59" s="34"/>
    </row>
    <row r="60" spans="1:5" s="53" customFormat="1" ht="19.5" customHeight="1">
      <c r="A60" s="220" t="s">
        <v>136</v>
      </c>
      <c r="B60" s="221"/>
      <c r="C60" s="221"/>
      <c r="D60" s="221"/>
      <c r="E60" s="221"/>
    </row>
    <row r="61" spans="1:5" ht="12.75" customHeight="1">
      <c r="A61" s="50" t="s">
        <v>278</v>
      </c>
      <c r="B61" s="50" t="s">
        <v>3206</v>
      </c>
      <c r="C61" s="44" t="s">
        <v>4</v>
      </c>
      <c r="D61" s="50" t="s">
        <v>5</v>
      </c>
      <c r="E61" s="45" t="s">
        <v>3207</v>
      </c>
    </row>
    <row r="62" spans="1:5" ht="12.75">
      <c r="A62" s="63"/>
      <c r="B62" s="62"/>
      <c r="C62" s="57"/>
      <c r="D62" s="64"/>
      <c r="E62" s="66"/>
    </row>
    <row r="63" spans="1:5" ht="12.75" customHeight="1">
      <c r="A63" s="46"/>
      <c r="B63" s="46"/>
      <c r="C63" s="46"/>
      <c r="D63" s="46" t="s">
        <v>276</v>
      </c>
      <c r="E63" s="47" t="s">
        <v>280</v>
      </c>
    </row>
    <row r="64" spans="1:5" ht="12.75">
      <c r="A64" s="32"/>
      <c r="B64" s="32"/>
      <c r="C64" s="32"/>
      <c r="D64" s="32"/>
      <c r="E64" s="32"/>
    </row>
  </sheetData>
  <sheetProtection/>
  <mergeCells count="12">
    <mergeCell ref="A5:E5"/>
    <mergeCell ref="A12:E12"/>
    <mergeCell ref="A1:E1"/>
    <mergeCell ref="A18:E18"/>
    <mergeCell ref="A60:E60"/>
    <mergeCell ref="A24:E24"/>
    <mergeCell ref="A30:E30"/>
    <mergeCell ref="A36:E36"/>
    <mergeCell ref="A42:E42"/>
    <mergeCell ref="A54:E54"/>
    <mergeCell ref="A48:E48"/>
    <mergeCell ref="A6:E6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scale="75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showGridLines="0" showRowColHeaders="0" zoomScale="85" zoomScaleNormal="85" zoomScalePageLayoutView="0" workbookViewId="0" topLeftCell="A1">
      <selection activeCell="A5" sqref="A5:E5"/>
    </sheetView>
  </sheetViews>
  <sheetFormatPr defaultColWidth="9.140625" defaultRowHeight="12.75"/>
  <cols>
    <col min="1" max="2" width="25.7109375" style="8" customWidth="1"/>
    <col min="3" max="3" width="20.7109375" style="8" customWidth="1"/>
    <col min="4" max="4" width="89.140625" style="8" bestFit="1" customWidth="1"/>
    <col min="5" max="5" width="30.7109375" style="8" customWidth="1"/>
    <col min="6" max="6" width="15.00390625" style="7" bestFit="1" customWidth="1"/>
    <col min="7" max="16384" width="9.140625" style="7" customWidth="1"/>
  </cols>
  <sheetData>
    <row r="1" spans="1:6" s="6" customFormat="1" ht="19.5" customHeight="1">
      <c r="A1" s="222" t="s">
        <v>3212</v>
      </c>
      <c r="B1" s="223"/>
      <c r="C1" s="223"/>
      <c r="D1" s="223"/>
      <c r="E1" s="223"/>
      <c r="F1" s="70"/>
    </row>
    <row r="2" spans="1:6" s="6" customFormat="1" ht="30" customHeight="1">
      <c r="A2" s="31" t="s">
        <v>277</v>
      </c>
      <c r="B2" s="3"/>
      <c r="C2" s="4"/>
      <c r="D2" s="4"/>
      <c r="E2" s="4"/>
      <c r="F2" s="5"/>
    </row>
    <row r="3" spans="1:6" s="6" customFormat="1" ht="12.75" customHeight="1">
      <c r="A3" s="2"/>
      <c r="B3" s="3"/>
      <c r="C3" s="4"/>
      <c r="D3" s="4"/>
      <c r="E3" s="4"/>
      <c r="F3" s="5"/>
    </row>
    <row r="4" spans="1:6" s="6" customFormat="1" ht="12.75" customHeight="1">
      <c r="A4" s="2"/>
      <c r="B4" s="3"/>
      <c r="C4" s="4"/>
      <c r="D4" s="4"/>
      <c r="E4" s="4"/>
      <c r="F4" s="5"/>
    </row>
    <row r="5" spans="1:5" s="12" customFormat="1" ht="19.5" customHeight="1">
      <c r="A5" s="217" t="s">
        <v>3217</v>
      </c>
      <c r="B5" s="217"/>
      <c r="C5" s="217"/>
      <c r="D5" s="217"/>
      <c r="E5" s="217"/>
    </row>
    <row r="6" spans="1:6" ht="19.5" customHeight="1">
      <c r="A6" s="220" t="s">
        <v>3216</v>
      </c>
      <c r="B6" s="221"/>
      <c r="C6" s="221"/>
      <c r="D6" s="221"/>
      <c r="E6" s="221"/>
      <c r="F6" s="51"/>
    </row>
    <row r="7" spans="1:5" ht="12.75" customHeight="1">
      <c r="A7" s="50" t="s">
        <v>403</v>
      </c>
      <c r="B7" s="50" t="s">
        <v>404</v>
      </c>
      <c r="C7" s="44" t="s">
        <v>4</v>
      </c>
      <c r="D7" s="50" t="s">
        <v>5</v>
      </c>
      <c r="E7" s="45" t="s">
        <v>3210</v>
      </c>
    </row>
    <row r="8" spans="1:5" ht="12.75" customHeight="1">
      <c r="A8" s="57"/>
      <c r="B8" s="62">
        <v>42471</v>
      </c>
      <c r="C8" s="57" t="s">
        <v>9</v>
      </c>
      <c r="D8" s="59" t="s">
        <v>3293</v>
      </c>
      <c r="E8" s="68">
        <v>300.00000131999997</v>
      </c>
    </row>
    <row r="9" spans="1:5" ht="12.75" customHeight="1">
      <c r="A9" s="60"/>
      <c r="B9" s="61">
        <v>42457</v>
      </c>
      <c r="C9" s="60" t="s">
        <v>9</v>
      </c>
      <c r="D9" s="65" t="s">
        <v>3059</v>
      </c>
      <c r="E9" s="67">
        <v>2600</v>
      </c>
    </row>
    <row r="10" spans="1:5" ht="12.75" customHeight="1">
      <c r="A10" s="57"/>
      <c r="B10" s="62">
        <v>42432</v>
      </c>
      <c r="C10" s="57" t="s">
        <v>9</v>
      </c>
      <c r="D10" s="59" t="s">
        <v>3256</v>
      </c>
      <c r="E10" s="68">
        <v>190.47433746000002</v>
      </c>
    </row>
    <row r="11" spans="1:5" ht="12.75" customHeight="1">
      <c r="A11" s="60"/>
      <c r="B11" s="61">
        <v>42389</v>
      </c>
      <c r="C11" s="60" t="s">
        <v>9</v>
      </c>
      <c r="D11" s="65" t="s">
        <v>2003</v>
      </c>
      <c r="E11" s="67">
        <v>400.00000067999997</v>
      </c>
    </row>
    <row r="12" spans="1:5" ht="12.75" customHeight="1">
      <c r="A12" s="46"/>
      <c r="B12" s="46"/>
      <c r="C12" s="46"/>
      <c r="D12" s="46" t="s">
        <v>3215</v>
      </c>
      <c r="E12" s="47">
        <f>SUM(E8:E11)</f>
        <v>3490.47433946</v>
      </c>
    </row>
    <row r="13" spans="1:5" ht="12.75" customHeight="1">
      <c r="A13" s="34"/>
      <c r="B13" s="34"/>
      <c r="C13" s="34"/>
      <c r="D13" s="34"/>
      <c r="E13" s="34"/>
    </row>
    <row r="14" spans="1:5" ht="12.75" customHeight="1">
      <c r="A14" s="34"/>
      <c r="B14" s="34"/>
      <c r="C14" s="34"/>
      <c r="D14" s="34"/>
      <c r="E14" s="34"/>
    </row>
    <row r="15" spans="1:5" ht="19.5" customHeight="1">
      <c r="A15" s="220" t="s">
        <v>2360</v>
      </c>
      <c r="B15" s="221"/>
      <c r="C15" s="221"/>
      <c r="D15" s="221"/>
      <c r="E15" s="221"/>
    </row>
    <row r="16" spans="1:5" ht="12.75" customHeight="1">
      <c r="A16" s="50" t="s">
        <v>403</v>
      </c>
      <c r="B16" s="50" t="s">
        <v>404</v>
      </c>
      <c r="C16" s="44" t="s">
        <v>4</v>
      </c>
      <c r="D16" s="50" t="s">
        <v>5</v>
      </c>
      <c r="E16" s="45" t="s">
        <v>3210</v>
      </c>
    </row>
    <row r="17" spans="1:5" ht="12.75" customHeight="1">
      <c r="A17" s="63"/>
      <c r="B17" s="86">
        <v>42306</v>
      </c>
      <c r="C17" s="63" t="s">
        <v>9</v>
      </c>
      <c r="D17" s="64" t="s">
        <v>2350</v>
      </c>
      <c r="E17" s="66">
        <v>900</v>
      </c>
    </row>
    <row r="18" spans="1:5" ht="12.75" customHeight="1">
      <c r="A18" s="60"/>
      <c r="B18" s="61">
        <v>42272</v>
      </c>
      <c r="C18" s="60" t="s">
        <v>11</v>
      </c>
      <c r="D18" s="65" t="s">
        <v>3161</v>
      </c>
      <c r="E18" s="67">
        <v>270</v>
      </c>
    </row>
    <row r="19" spans="1:5" ht="12.75" customHeight="1">
      <c r="A19" s="57"/>
      <c r="B19" s="62">
        <v>42264</v>
      </c>
      <c r="C19" s="57" t="s">
        <v>9</v>
      </c>
      <c r="D19" s="59" t="s">
        <v>3137</v>
      </c>
      <c r="E19" s="68">
        <v>57.932406</v>
      </c>
    </row>
    <row r="20" spans="1:5" ht="12.75" customHeight="1">
      <c r="A20" s="60"/>
      <c r="B20" s="61">
        <v>42255</v>
      </c>
      <c r="C20" s="60" t="s">
        <v>9</v>
      </c>
      <c r="D20" s="65" t="s">
        <v>1898</v>
      </c>
      <c r="E20" s="67">
        <v>396</v>
      </c>
    </row>
    <row r="21" spans="1:5" ht="12.75" customHeight="1">
      <c r="A21" s="46"/>
      <c r="B21" s="46"/>
      <c r="C21" s="46"/>
      <c r="D21" s="46" t="s">
        <v>2361</v>
      </c>
      <c r="E21" s="47">
        <f>SUM(E17:E20)</f>
        <v>1623.932406</v>
      </c>
    </row>
    <row r="22" spans="1:5" ht="12.75" customHeight="1">
      <c r="A22" s="34"/>
      <c r="B22" s="34"/>
      <c r="C22" s="34"/>
      <c r="D22" s="34"/>
      <c r="E22" s="34"/>
    </row>
    <row r="23" spans="1:5" ht="12.75" customHeight="1">
      <c r="A23" s="34"/>
      <c r="B23" s="34"/>
      <c r="C23" s="34"/>
      <c r="D23" s="34"/>
      <c r="E23" s="34"/>
    </row>
    <row r="24" spans="1:6" ht="19.5" customHeight="1">
      <c r="A24" s="220" t="s">
        <v>2128</v>
      </c>
      <c r="B24" s="221"/>
      <c r="C24" s="221"/>
      <c r="D24" s="221"/>
      <c r="E24" s="221"/>
      <c r="F24" s="51"/>
    </row>
    <row r="25" spans="1:5" ht="12.75" customHeight="1">
      <c r="A25" s="50" t="s">
        <v>403</v>
      </c>
      <c r="B25" s="50" t="s">
        <v>404</v>
      </c>
      <c r="C25" s="44" t="s">
        <v>4</v>
      </c>
      <c r="D25" s="50" t="s">
        <v>5</v>
      </c>
      <c r="E25" s="45" t="s">
        <v>3210</v>
      </c>
    </row>
    <row r="26" spans="1:5" ht="12.75">
      <c r="A26" s="63"/>
      <c r="B26" s="62"/>
      <c r="C26" s="57"/>
      <c r="D26" s="64"/>
      <c r="E26" s="66"/>
    </row>
    <row r="27" spans="1:5" ht="12.75" customHeight="1">
      <c r="A27" s="46"/>
      <c r="B27" s="46"/>
      <c r="C27" s="46"/>
      <c r="D27" s="46" t="s">
        <v>2127</v>
      </c>
      <c r="E27" s="47" t="s">
        <v>280</v>
      </c>
    </row>
    <row r="28" spans="1:6" ht="24.75" customHeight="1">
      <c r="A28" s="29"/>
      <c r="B28" s="29"/>
      <c r="C28" s="29"/>
      <c r="D28" s="29"/>
      <c r="E28" s="30"/>
      <c r="F28" s="69"/>
    </row>
  </sheetData>
  <sheetProtection/>
  <mergeCells count="5">
    <mergeCell ref="A5:E5"/>
    <mergeCell ref="A15:E15"/>
    <mergeCell ref="A1:E1"/>
    <mergeCell ref="A24:E24"/>
    <mergeCell ref="A6:E6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scale="75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309"/>
  <sheetViews>
    <sheetView showGridLines="0" showRowColHeaders="0" zoomScale="85" zoomScaleNormal="85" zoomScalePageLayoutView="0" workbookViewId="0" topLeftCell="A1">
      <selection activeCell="A5" sqref="A5:E5"/>
    </sheetView>
  </sheetViews>
  <sheetFormatPr defaultColWidth="9.140625" defaultRowHeight="12.75"/>
  <cols>
    <col min="1" max="2" width="25.7109375" style="8" customWidth="1"/>
    <col min="3" max="3" width="39.57421875" style="8" bestFit="1" customWidth="1"/>
    <col min="4" max="4" width="60.7109375" style="8" customWidth="1"/>
    <col min="5" max="5" width="30.7109375" style="8" customWidth="1"/>
    <col min="6" max="6" width="11.57421875" style="7" customWidth="1"/>
    <col min="7" max="7" width="20.28125" style="7" customWidth="1"/>
    <col min="8" max="8" width="9.140625" style="7" customWidth="1"/>
    <col min="9" max="9" width="12.00390625" style="7" customWidth="1"/>
    <col min="10" max="11" width="9.140625" style="7" customWidth="1"/>
    <col min="12" max="12" width="12.00390625" style="7" bestFit="1" customWidth="1"/>
    <col min="13" max="16384" width="9.140625" style="7" customWidth="1"/>
  </cols>
  <sheetData>
    <row r="1" spans="1:6" s="6" customFormat="1" ht="19.5" customHeight="1">
      <c r="A1" s="222" t="s">
        <v>3212</v>
      </c>
      <c r="B1" s="223"/>
      <c r="C1" s="223"/>
      <c r="D1" s="223"/>
      <c r="E1" s="223"/>
      <c r="F1" s="5"/>
    </row>
    <row r="2" spans="1:6" s="6" customFormat="1" ht="30" customHeight="1">
      <c r="A2" s="31" t="s">
        <v>1</v>
      </c>
      <c r="B2" s="74"/>
      <c r="C2" s="75"/>
      <c r="D2" s="75"/>
      <c r="E2" s="75"/>
      <c r="F2" s="5"/>
    </row>
    <row r="3" spans="1:6" s="6" customFormat="1" ht="12.75" customHeight="1">
      <c r="A3" s="71"/>
      <c r="B3" s="74"/>
      <c r="C3" s="75"/>
      <c r="D3" s="75"/>
      <c r="E3" s="75"/>
      <c r="F3" s="5"/>
    </row>
    <row r="4" spans="1:5" s="13" customFormat="1" ht="12.75" customHeight="1">
      <c r="A4" s="72"/>
      <c r="B4" s="73"/>
      <c r="C4" s="73"/>
      <c r="D4" s="73"/>
      <c r="E4" s="73"/>
    </row>
    <row r="5" spans="1:5" s="12" customFormat="1" ht="19.5" customHeight="1">
      <c r="A5" s="217" t="s">
        <v>282</v>
      </c>
      <c r="B5" s="217"/>
      <c r="C5" s="217"/>
      <c r="D5" s="217"/>
      <c r="E5" s="217"/>
    </row>
    <row r="6" spans="1:6" ht="19.5" customHeight="1">
      <c r="A6" s="220" t="s">
        <v>3216</v>
      </c>
      <c r="B6" s="221"/>
      <c r="C6" s="221"/>
      <c r="D6" s="221"/>
      <c r="E6" s="221"/>
      <c r="F6" s="51"/>
    </row>
    <row r="7" spans="1:5" ht="12.75" customHeight="1">
      <c r="A7" s="50" t="s">
        <v>3</v>
      </c>
      <c r="B7" s="50" t="s">
        <v>3208</v>
      </c>
      <c r="C7" s="44" t="s">
        <v>4</v>
      </c>
      <c r="D7" s="50" t="s">
        <v>5</v>
      </c>
      <c r="E7" s="45" t="s">
        <v>669</v>
      </c>
    </row>
    <row r="8" spans="1:5" ht="12.75">
      <c r="A8" s="63"/>
      <c r="B8" s="62"/>
      <c r="C8" s="57"/>
      <c r="D8" s="64"/>
      <c r="E8" s="66"/>
    </row>
    <row r="9" spans="1:5" ht="12.75" customHeight="1">
      <c r="A9" s="46"/>
      <c r="B9" s="46"/>
      <c r="C9" s="46"/>
      <c r="D9" s="46" t="s">
        <v>3215</v>
      </c>
      <c r="E9" s="47">
        <f>SUM(E8:E8)</f>
        <v>0</v>
      </c>
    </row>
    <row r="10" spans="1:5" ht="12.75" customHeight="1">
      <c r="A10" s="34"/>
      <c r="B10" s="34"/>
      <c r="C10" s="34"/>
      <c r="D10" s="34"/>
      <c r="E10" s="34"/>
    </row>
    <row r="11" spans="1:5" ht="12.75" customHeight="1">
      <c r="A11" s="34"/>
      <c r="B11" s="34"/>
      <c r="C11" s="34"/>
      <c r="D11" s="34"/>
      <c r="E11" s="34"/>
    </row>
    <row r="12" spans="1:6" ht="19.5" customHeight="1">
      <c r="A12" s="220" t="s">
        <v>2360</v>
      </c>
      <c r="B12" s="221"/>
      <c r="C12" s="221"/>
      <c r="D12" s="221"/>
      <c r="E12" s="221"/>
      <c r="F12" s="51"/>
    </row>
    <row r="13" spans="1:5" ht="12.75" customHeight="1">
      <c r="A13" s="50" t="s">
        <v>3</v>
      </c>
      <c r="B13" s="50" t="s">
        <v>3208</v>
      </c>
      <c r="C13" s="44" t="s">
        <v>4</v>
      </c>
      <c r="D13" s="50" t="s">
        <v>5</v>
      </c>
      <c r="E13" s="45" t="s">
        <v>669</v>
      </c>
    </row>
    <row r="14" spans="1:5" ht="12.75" customHeight="1">
      <c r="A14" s="63" t="s">
        <v>3193</v>
      </c>
      <c r="B14" s="86">
        <v>42359</v>
      </c>
      <c r="C14" s="63" t="s">
        <v>283</v>
      </c>
      <c r="D14" s="64" t="s">
        <v>1844</v>
      </c>
      <c r="E14" s="66">
        <v>79.9</v>
      </c>
    </row>
    <row r="15" spans="1:5" ht="12.75" customHeight="1">
      <c r="A15" s="60" t="s">
        <v>3192</v>
      </c>
      <c r="B15" s="61">
        <v>42359</v>
      </c>
      <c r="C15" s="60" t="s">
        <v>283</v>
      </c>
      <c r="D15" s="65" t="s">
        <v>1844</v>
      </c>
      <c r="E15" s="67">
        <v>242.374</v>
      </c>
    </row>
    <row r="16" spans="1:5" ht="12.75" customHeight="1">
      <c r="A16" s="57" t="s">
        <v>3191</v>
      </c>
      <c r="B16" s="62">
        <v>42359</v>
      </c>
      <c r="C16" s="57" t="s">
        <v>283</v>
      </c>
      <c r="D16" s="59" t="s">
        <v>1844</v>
      </c>
      <c r="E16" s="68">
        <v>269.62</v>
      </c>
    </row>
    <row r="17" spans="1:5" ht="12.75" customHeight="1">
      <c r="A17" s="60" t="s">
        <v>3190</v>
      </c>
      <c r="B17" s="61">
        <v>42353</v>
      </c>
      <c r="C17" s="60" t="s">
        <v>283</v>
      </c>
      <c r="D17" s="65" t="s">
        <v>290</v>
      </c>
      <c r="E17" s="67">
        <v>301.758</v>
      </c>
    </row>
    <row r="18" spans="1:5" ht="12.75" customHeight="1">
      <c r="A18" s="57" t="s">
        <v>3189</v>
      </c>
      <c r="B18" s="62">
        <v>42353</v>
      </c>
      <c r="C18" s="57" t="s">
        <v>283</v>
      </c>
      <c r="D18" s="59" t="s">
        <v>290</v>
      </c>
      <c r="E18" s="68">
        <v>148.742</v>
      </c>
    </row>
    <row r="19" spans="1:5" ht="12.75" customHeight="1">
      <c r="A19" s="60" t="s">
        <v>3188</v>
      </c>
      <c r="B19" s="61">
        <v>42353</v>
      </c>
      <c r="C19" s="60" t="s">
        <v>283</v>
      </c>
      <c r="D19" s="65" t="s">
        <v>290</v>
      </c>
      <c r="E19" s="67">
        <v>143.5</v>
      </c>
    </row>
    <row r="20" spans="1:5" ht="12.75" customHeight="1">
      <c r="A20" s="57" t="s">
        <v>3162</v>
      </c>
      <c r="B20" s="62">
        <v>42306</v>
      </c>
      <c r="C20" s="57" t="s">
        <v>283</v>
      </c>
      <c r="D20" s="59" t="s">
        <v>3081</v>
      </c>
      <c r="E20" s="68">
        <v>1000</v>
      </c>
    </row>
    <row r="21" spans="1:5" ht="12.75" customHeight="1">
      <c r="A21" s="60" t="s">
        <v>3140</v>
      </c>
      <c r="B21" s="61">
        <v>42283</v>
      </c>
      <c r="C21" s="60" t="s">
        <v>283</v>
      </c>
      <c r="D21" s="65" t="s">
        <v>66</v>
      </c>
      <c r="E21" s="67">
        <v>664.253</v>
      </c>
    </row>
    <row r="22" spans="1:5" ht="12.75" customHeight="1">
      <c r="A22" s="57" t="s">
        <v>3139</v>
      </c>
      <c r="B22" s="62">
        <v>42283</v>
      </c>
      <c r="C22" s="57" t="s">
        <v>283</v>
      </c>
      <c r="D22" s="59" t="s">
        <v>66</v>
      </c>
      <c r="E22" s="68">
        <v>179.887</v>
      </c>
    </row>
    <row r="23" spans="1:5" ht="12.75" customHeight="1">
      <c r="A23" s="60" t="s">
        <v>3138</v>
      </c>
      <c r="B23" s="61">
        <v>42283</v>
      </c>
      <c r="C23" s="60" t="s">
        <v>283</v>
      </c>
      <c r="D23" s="65" t="s">
        <v>66</v>
      </c>
      <c r="E23" s="67">
        <v>48.066</v>
      </c>
    </row>
    <row r="24" spans="1:5" ht="12.75" customHeight="1">
      <c r="A24" s="57" t="s">
        <v>3122</v>
      </c>
      <c r="B24" s="62">
        <v>42256</v>
      </c>
      <c r="C24" s="57" t="s">
        <v>283</v>
      </c>
      <c r="D24" s="59" t="s">
        <v>2145</v>
      </c>
      <c r="E24" s="68">
        <v>550</v>
      </c>
    </row>
    <row r="25" spans="1:5" ht="12.75" customHeight="1">
      <c r="A25" s="60" t="s">
        <v>3121</v>
      </c>
      <c r="B25" s="61">
        <v>42256</v>
      </c>
      <c r="C25" s="60" t="s">
        <v>283</v>
      </c>
      <c r="D25" s="65" t="s">
        <v>2145</v>
      </c>
      <c r="E25" s="67">
        <v>800</v>
      </c>
    </row>
    <row r="26" spans="1:5" ht="12.75" customHeight="1">
      <c r="A26" s="57" t="s">
        <v>3098</v>
      </c>
      <c r="B26" s="62">
        <v>42191</v>
      </c>
      <c r="C26" s="57" t="s">
        <v>283</v>
      </c>
      <c r="D26" s="59" t="s">
        <v>1594</v>
      </c>
      <c r="E26" s="68">
        <v>740</v>
      </c>
    </row>
    <row r="27" spans="1:5" ht="12.75" customHeight="1">
      <c r="A27" s="60" t="s">
        <v>3053</v>
      </c>
      <c r="B27" s="61">
        <v>42104</v>
      </c>
      <c r="C27" s="60" t="s">
        <v>283</v>
      </c>
      <c r="D27" s="65" t="s">
        <v>2355</v>
      </c>
      <c r="E27" s="67">
        <v>4600</v>
      </c>
    </row>
    <row r="28" spans="1:5" ht="12.75" customHeight="1">
      <c r="A28" s="57" t="s">
        <v>2488</v>
      </c>
      <c r="B28" s="62">
        <v>42082</v>
      </c>
      <c r="C28" s="57" t="s">
        <v>283</v>
      </c>
      <c r="D28" s="59" t="s">
        <v>2487</v>
      </c>
      <c r="E28" s="68">
        <v>320.899</v>
      </c>
    </row>
    <row r="29" spans="1:5" ht="12.75" customHeight="1">
      <c r="A29" s="60" t="s">
        <v>2394</v>
      </c>
      <c r="B29" s="61">
        <v>42060</v>
      </c>
      <c r="C29" s="60" t="s">
        <v>283</v>
      </c>
      <c r="D29" s="65" t="s">
        <v>471</v>
      </c>
      <c r="E29" s="67">
        <v>336.34</v>
      </c>
    </row>
    <row r="30" spans="1:5" ht="12.75" customHeight="1">
      <c r="A30" s="57" t="s">
        <v>2395</v>
      </c>
      <c r="B30" s="62">
        <v>42060</v>
      </c>
      <c r="C30" s="57" t="s">
        <v>283</v>
      </c>
      <c r="D30" s="59" t="s">
        <v>471</v>
      </c>
      <c r="E30" s="68">
        <v>214.386</v>
      </c>
    </row>
    <row r="31" spans="1:5" ht="12.75" customHeight="1">
      <c r="A31" s="46"/>
      <c r="B31" s="46"/>
      <c r="C31" s="46"/>
      <c r="D31" s="46" t="s">
        <v>2361</v>
      </c>
      <c r="E31" s="47">
        <f>SUM(E14:E30)</f>
        <v>10639.725</v>
      </c>
    </row>
    <row r="32" spans="1:5" ht="12.75" customHeight="1">
      <c r="A32" s="34"/>
      <c r="B32" s="34"/>
      <c r="C32" s="34"/>
      <c r="D32" s="34"/>
      <c r="E32" s="34"/>
    </row>
    <row r="33" spans="1:5" ht="12.75" customHeight="1">
      <c r="A33" s="34"/>
      <c r="B33" s="34"/>
      <c r="C33" s="34"/>
      <c r="D33" s="34"/>
      <c r="E33" s="34"/>
    </row>
    <row r="34" spans="1:5" s="53" customFormat="1" ht="19.5" customHeight="1">
      <c r="A34" s="220" t="s">
        <v>2128</v>
      </c>
      <c r="B34" s="221"/>
      <c r="C34" s="221"/>
      <c r="D34" s="221"/>
      <c r="E34" s="221"/>
    </row>
    <row r="35" spans="1:5" ht="12.75" customHeight="1">
      <c r="A35" s="50" t="s">
        <v>3</v>
      </c>
      <c r="B35" s="50" t="s">
        <v>3208</v>
      </c>
      <c r="C35" s="44" t="s">
        <v>4</v>
      </c>
      <c r="D35" s="50" t="s">
        <v>5</v>
      </c>
      <c r="E35" s="45" t="s">
        <v>669</v>
      </c>
    </row>
    <row r="36" spans="1:5" ht="12.75" customHeight="1">
      <c r="A36" s="63" t="s">
        <v>2297</v>
      </c>
      <c r="B36" s="86">
        <v>41936</v>
      </c>
      <c r="C36" s="63" t="s">
        <v>283</v>
      </c>
      <c r="D36" s="64" t="s">
        <v>2192</v>
      </c>
      <c r="E36" s="66">
        <v>300</v>
      </c>
    </row>
    <row r="37" spans="1:5" ht="12.75" customHeight="1">
      <c r="A37" s="60" t="s">
        <v>2296</v>
      </c>
      <c r="B37" s="61">
        <v>41921</v>
      </c>
      <c r="C37" s="60" t="s">
        <v>283</v>
      </c>
      <c r="D37" s="65" t="s">
        <v>2005</v>
      </c>
      <c r="E37" s="67">
        <v>545</v>
      </c>
    </row>
    <row r="38" spans="1:5" ht="12.75" customHeight="1">
      <c r="A38" s="57" t="s">
        <v>2251</v>
      </c>
      <c r="B38" s="62">
        <v>41848</v>
      </c>
      <c r="C38" s="57" t="s">
        <v>283</v>
      </c>
      <c r="D38" s="59" t="s">
        <v>1456</v>
      </c>
      <c r="E38" s="68">
        <v>210.9</v>
      </c>
    </row>
    <row r="39" spans="1:5" ht="12.75" customHeight="1">
      <c r="A39" s="60" t="s">
        <v>2250</v>
      </c>
      <c r="B39" s="61">
        <v>41834</v>
      </c>
      <c r="C39" s="60" t="s">
        <v>283</v>
      </c>
      <c r="D39" s="65" t="s">
        <v>2252</v>
      </c>
      <c r="E39" s="67">
        <v>270</v>
      </c>
    </row>
    <row r="40" spans="1:5" ht="12.75" customHeight="1">
      <c r="A40" s="57" t="s">
        <v>2188</v>
      </c>
      <c r="B40" s="62">
        <v>41758</v>
      </c>
      <c r="C40" s="57" t="s">
        <v>283</v>
      </c>
      <c r="D40" s="59" t="s">
        <v>1822</v>
      </c>
      <c r="E40" s="68">
        <v>500</v>
      </c>
    </row>
    <row r="41" spans="1:5" ht="12.75" customHeight="1">
      <c r="A41" s="60" t="s">
        <v>2187</v>
      </c>
      <c r="B41" s="61">
        <v>41758</v>
      </c>
      <c r="C41" s="60" t="s">
        <v>283</v>
      </c>
      <c r="D41" s="65" t="s">
        <v>1822</v>
      </c>
      <c r="E41" s="67">
        <v>200</v>
      </c>
    </row>
    <row r="42" spans="1:5" ht="12.75" customHeight="1">
      <c r="A42" s="57" t="s">
        <v>2189</v>
      </c>
      <c r="B42" s="62">
        <v>41757</v>
      </c>
      <c r="C42" s="57" t="s">
        <v>283</v>
      </c>
      <c r="D42" s="59" t="s">
        <v>1863</v>
      </c>
      <c r="E42" s="68">
        <v>250</v>
      </c>
    </row>
    <row r="43" spans="1:5" ht="12.75" customHeight="1">
      <c r="A43" s="60" t="s">
        <v>2190</v>
      </c>
      <c r="B43" s="61">
        <v>41757</v>
      </c>
      <c r="C43" s="60" t="s">
        <v>283</v>
      </c>
      <c r="D43" s="65" t="s">
        <v>1863</v>
      </c>
      <c r="E43" s="67">
        <v>147.732</v>
      </c>
    </row>
    <row r="44" spans="1:5" ht="12.75" customHeight="1">
      <c r="A44" s="57" t="s">
        <v>2162</v>
      </c>
      <c r="B44" s="62">
        <v>41709</v>
      </c>
      <c r="C44" s="57" t="s">
        <v>283</v>
      </c>
      <c r="D44" s="59" t="s">
        <v>2164</v>
      </c>
      <c r="E44" s="68">
        <v>70</v>
      </c>
    </row>
    <row r="45" spans="1:5" ht="12.75" customHeight="1">
      <c r="A45" s="60" t="s">
        <v>2163</v>
      </c>
      <c r="B45" s="61">
        <v>41709</v>
      </c>
      <c r="C45" s="60" t="s">
        <v>283</v>
      </c>
      <c r="D45" s="65" t="s">
        <v>2164</v>
      </c>
      <c r="E45" s="67">
        <v>180</v>
      </c>
    </row>
    <row r="46" spans="1:5" ht="12.75" customHeight="1">
      <c r="A46" s="57" t="s">
        <v>2143</v>
      </c>
      <c r="B46" s="62">
        <v>41675</v>
      </c>
      <c r="C46" s="57" t="s">
        <v>283</v>
      </c>
      <c r="D46" s="59" t="s">
        <v>2145</v>
      </c>
      <c r="E46" s="68">
        <v>150</v>
      </c>
    </row>
    <row r="47" spans="1:5" ht="12.75" customHeight="1">
      <c r="A47" s="60" t="s">
        <v>2144</v>
      </c>
      <c r="B47" s="61">
        <v>41675</v>
      </c>
      <c r="C47" s="60" t="s">
        <v>283</v>
      </c>
      <c r="D47" s="65" t="s">
        <v>2145</v>
      </c>
      <c r="E47" s="67">
        <v>100</v>
      </c>
    </row>
    <row r="48" spans="1:5" ht="12.75" customHeight="1">
      <c r="A48" s="57" t="s">
        <v>2142</v>
      </c>
      <c r="B48" s="62">
        <v>41675</v>
      </c>
      <c r="C48" s="57" t="s">
        <v>283</v>
      </c>
      <c r="D48" s="59" t="s">
        <v>2145</v>
      </c>
      <c r="E48" s="68">
        <v>150</v>
      </c>
    </row>
    <row r="49" spans="1:5" ht="12.75" customHeight="1">
      <c r="A49" s="60" t="s">
        <v>2141</v>
      </c>
      <c r="B49" s="61">
        <v>41675</v>
      </c>
      <c r="C49" s="60" t="s">
        <v>283</v>
      </c>
      <c r="D49" s="65" t="s">
        <v>2145</v>
      </c>
      <c r="E49" s="67">
        <v>600</v>
      </c>
    </row>
    <row r="50" spans="1:5" ht="12.75" customHeight="1">
      <c r="A50" s="46"/>
      <c r="B50" s="46"/>
      <c r="C50" s="46"/>
      <c r="D50" s="46" t="s">
        <v>2127</v>
      </c>
      <c r="E50" s="47">
        <f>SUM(E36:E49)</f>
        <v>3673.632</v>
      </c>
    </row>
    <row r="51" spans="1:5" ht="12.75" customHeight="1">
      <c r="A51" s="34"/>
      <c r="B51" s="34"/>
      <c r="C51" s="34"/>
      <c r="D51" s="34"/>
      <c r="E51" s="34"/>
    </row>
    <row r="52" spans="1:5" ht="12.75" customHeight="1">
      <c r="A52" s="34"/>
      <c r="B52" s="34"/>
      <c r="C52" s="34"/>
      <c r="D52" s="34"/>
      <c r="E52" s="34"/>
    </row>
    <row r="53" spans="1:5" ht="19.5" customHeight="1">
      <c r="A53" s="220" t="s">
        <v>1794</v>
      </c>
      <c r="B53" s="221"/>
      <c r="C53" s="221"/>
      <c r="D53" s="221"/>
      <c r="E53" s="221"/>
    </row>
    <row r="54" spans="1:5" ht="12.75" customHeight="1">
      <c r="A54" s="50" t="s">
        <v>3</v>
      </c>
      <c r="B54" s="50" t="s">
        <v>3208</v>
      </c>
      <c r="C54" s="44" t="s">
        <v>4</v>
      </c>
      <c r="D54" s="50" t="s">
        <v>5</v>
      </c>
      <c r="E54" s="45" t="s">
        <v>669</v>
      </c>
    </row>
    <row r="55" spans="1:5" ht="12.75" customHeight="1">
      <c r="A55" s="63" t="s">
        <v>2082</v>
      </c>
      <c r="B55" s="86">
        <v>41626</v>
      </c>
      <c r="C55" s="63" t="s">
        <v>283</v>
      </c>
      <c r="D55" s="64" t="s">
        <v>2086</v>
      </c>
      <c r="E55" s="66">
        <v>75</v>
      </c>
    </row>
    <row r="56" spans="1:5" ht="12.75" customHeight="1">
      <c r="A56" s="60" t="s">
        <v>2083</v>
      </c>
      <c r="B56" s="61">
        <v>41626</v>
      </c>
      <c r="C56" s="60" t="s">
        <v>283</v>
      </c>
      <c r="D56" s="65" t="s">
        <v>2086</v>
      </c>
      <c r="E56" s="67">
        <v>75</v>
      </c>
    </row>
    <row r="57" spans="1:5" ht="12.75" customHeight="1">
      <c r="A57" s="57" t="s">
        <v>2084</v>
      </c>
      <c r="B57" s="62">
        <v>41626</v>
      </c>
      <c r="C57" s="57" t="s">
        <v>283</v>
      </c>
      <c r="D57" s="59" t="s">
        <v>2086</v>
      </c>
      <c r="E57" s="68">
        <v>75</v>
      </c>
    </row>
    <row r="58" spans="1:5" ht="12.75" customHeight="1">
      <c r="A58" s="60" t="s">
        <v>2085</v>
      </c>
      <c r="B58" s="61">
        <v>41626</v>
      </c>
      <c r="C58" s="60" t="s">
        <v>283</v>
      </c>
      <c r="D58" s="65" t="s">
        <v>2086</v>
      </c>
      <c r="E58" s="67">
        <v>75</v>
      </c>
    </row>
    <row r="59" spans="1:5" ht="12.75" customHeight="1">
      <c r="A59" s="57" t="s">
        <v>2006</v>
      </c>
      <c r="B59" s="62">
        <v>41575</v>
      </c>
      <c r="C59" s="57" t="s">
        <v>283</v>
      </c>
      <c r="D59" s="59" t="s">
        <v>1734</v>
      </c>
      <c r="E59" s="68">
        <v>300</v>
      </c>
    </row>
    <row r="60" spans="1:5" ht="12.75" customHeight="1">
      <c r="A60" s="60" t="s">
        <v>2007</v>
      </c>
      <c r="B60" s="61">
        <v>41572</v>
      </c>
      <c r="C60" s="60" t="s">
        <v>283</v>
      </c>
      <c r="D60" s="65" t="s">
        <v>2003</v>
      </c>
      <c r="E60" s="67">
        <v>73.73</v>
      </c>
    </row>
    <row r="61" spans="1:5" ht="12.75" customHeight="1">
      <c r="A61" s="57" t="s">
        <v>2008</v>
      </c>
      <c r="B61" s="62">
        <v>41572</v>
      </c>
      <c r="C61" s="57" t="s">
        <v>283</v>
      </c>
      <c r="D61" s="59" t="s">
        <v>2003</v>
      </c>
      <c r="E61" s="68">
        <v>213.96</v>
      </c>
    </row>
    <row r="62" spans="1:5" ht="12.75" customHeight="1">
      <c r="A62" s="60" t="s">
        <v>2009</v>
      </c>
      <c r="B62" s="61">
        <v>41568</v>
      </c>
      <c r="C62" s="60" t="s">
        <v>283</v>
      </c>
      <c r="D62" s="65" t="s">
        <v>2004</v>
      </c>
      <c r="E62" s="67">
        <v>304.025</v>
      </c>
    </row>
    <row r="63" spans="1:5" ht="12.75" customHeight="1">
      <c r="A63" s="57" t="s">
        <v>2010</v>
      </c>
      <c r="B63" s="62">
        <v>41568</v>
      </c>
      <c r="C63" s="57" t="s">
        <v>283</v>
      </c>
      <c r="D63" s="59" t="s">
        <v>2004</v>
      </c>
      <c r="E63" s="68">
        <v>340</v>
      </c>
    </row>
    <row r="64" spans="1:5" ht="12.75" customHeight="1">
      <c r="A64" s="60" t="s">
        <v>2011</v>
      </c>
      <c r="B64" s="61">
        <v>41568</v>
      </c>
      <c r="C64" s="60" t="s">
        <v>283</v>
      </c>
      <c r="D64" s="65" t="s">
        <v>2004</v>
      </c>
      <c r="E64" s="67">
        <v>105.975</v>
      </c>
    </row>
    <row r="65" spans="1:5" ht="12.75" customHeight="1">
      <c r="A65" s="57" t="s">
        <v>2012</v>
      </c>
      <c r="B65" s="62">
        <v>41555</v>
      </c>
      <c r="C65" s="57" t="s">
        <v>283</v>
      </c>
      <c r="D65" s="59" t="s">
        <v>2005</v>
      </c>
      <c r="E65" s="68">
        <v>450</v>
      </c>
    </row>
    <row r="66" spans="1:5" ht="12.75" customHeight="1">
      <c r="A66" s="60" t="s">
        <v>2013</v>
      </c>
      <c r="B66" s="61">
        <v>41554</v>
      </c>
      <c r="C66" s="60" t="s">
        <v>283</v>
      </c>
      <c r="D66" s="65" t="s">
        <v>1844</v>
      </c>
      <c r="E66" s="67">
        <v>142.465</v>
      </c>
    </row>
    <row r="67" spans="1:5" ht="12.75" customHeight="1">
      <c r="A67" s="57" t="s">
        <v>2014</v>
      </c>
      <c r="B67" s="62">
        <v>41554</v>
      </c>
      <c r="C67" s="57" t="s">
        <v>283</v>
      </c>
      <c r="D67" s="59" t="s">
        <v>1844</v>
      </c>
      <c r="E67" s="68">
        <v>269.338</v>
      </c>
    </row>
    <row r="68" spans="1:5" ht="12.75" customHeight="1">
      <c r="A68" s="60" t="s">
        <v>2015</v>
      </c>
      <c r="B68" s="61">
        <v>41554</v>
      </c>
      <c r="C68" s="60" t="s">
        <v>283</v>
      </c>
      <c r="D68" s="65" t="s">
        <v>1844</v>
      </c>
      <c r="E68" s="67">
        <v>128.197</v>
      </c>
    </row>
    <row r="69" spans="1:5" ht="12.75" customHeight="1">
      <c r="A69" s="57" t="s">
        <v>1934</v>
      </c>
      <c r="B69" s="62">
        <v>41479</v>
      </c>
      <c r="C69" s="57" t="s">
        <v>283</v>
      </c>
      <c r="D69" s="59" t="s">
        <v>1350</v>
      </c>
      <c r="E69" s="68">
        <v>185.099</v>
      </c>
    </row>
    <row r="70" spans="1:5" ht="12.75" customHeight="1">
      <c r="A70" s="60" t="s">
        <v>1933</v>
      </c>
      <c r="B70" s="61">
        <v>41479</v>
      </c>
      <c r="C70" s="60" t="s">
        <v>283</v>
      </c>
      <c r="D70" s="65" t="s">
        <v>1350</v>
      </c>
      <c r="E70" s="67">
        <v>62.472</v>
      </c>
    </row>
    <row r="71" spans="1:5" ht="12.75" customHeight="1">
      <c r="A71" s="57" t="s">
        <v>1932</v>
      </c>
      <c r="B71" s="62">
        <v>41479</v>
      </c>
      <c r="C71" s="57" t="s">
        <v>283</v>
      </c>
      <c r="D71" s="59" t="s">
        <v>1350</v>
      </c>
      <c r="E71" s="68">
        <v>152.429</v>
      </c>
    </row>
    <row r="72" spans="1:5" ht="12.75" customHeight="1">
      <c r="A72" s="60" t="s">
        <v>1931</v>
      </c>
      <c r="B72" s="61">
        <v>41458</v>
      </c>
      <c r="C72" s="60" t="s">
        <v>283</v>
      </c>
      <c r="D72" s="65" t="s">
        <v>1328</v>
      </c>
      <c r="E72" s="67">
        <v>1065</v>
      </c>
    </row>
    <row r="73" spans="1:5" ht="12.75" customHeight="1">
      <c r="A73" s="57" t="s">
        <v>1864</v>
      </c>
      <c r="B73" s="62">
        <v>41390</v>
      </c>
      <c r="C73" s="57" t="s">
        <v>283</v>
      </c>
      <c r="D73" s="59" t="s">
        <v>1723</v>
      </c>
      <c r="E73" s="68">
        <v>400</v>
      </c>
    </row>
    <row r="74" spans="1:5" ht="12.75" customHeight="1">
      <c r="A74" s="60" t="s">
        <v>1865</v>
      </c>
      <c r="B74" s="61">
        <v>41390</v>
      </c>
      <c r="C74" s="60" t="s">
        <v>283</v>
      </c>
      <c r="D74" s="65" t="s">
        <v>1862</v>
      </c>
      <c r="E74" s="67">
        <v>681</v>
      </c>
    </row>
    <row r="75" spans="1:5" ht="12.75" customHeight="1">
      <c r="A75" s="57" t="s">
        <v>1866</v>
      </c>
      <c r="B75" s="62">
        <v>41390</v>
      </c>
      <c r="C75" s="57" t="s">
        <v>283</v>
      </c>
      <c r="D75" s="59" t="s">
        <v>1862</v>
      </c>
      <c r="E75" s="68">
        <v>200</v>
      </c>
    </row>
    <row r="76" spans="1:5" ht="12.75" customHeight="1">
      <c r="A76" s="60" t="s">
        <v>1867</v>
      </c>
      <c r="B76" s="61">
        <v>41390</v>
      </c>
      <c r="C76" s="60" t="s">
        <v>283</v>
      </c>
      <c r="D76" s="65" t="s">
        <v>421</v>
      </c>
      <c r="E76" s="67">
        <v>255</v>
      </c>
    </row>
    <row r="77" spans="1:5" ht="12.75" customHeight="1">
      <c r="A77" s="57" t="s">
        <v>1868</v>
      </c>
      <c r="B77" s="62">
        <v>41390</v>
      </c>
      <c r="C77" s="57" t="s">
        <v>283</v>
      </c>
      <c r="D77" s="59" t="s">
        <v>421</v>
      </c>
      <c r="E77" s="68">
        <v>123.68</v>
      </c>
    </row>
    <row r="78" spans="1:5" ht="12.75" customHeight="1">
      <c r="A78" s="60" t="s">
        <v>1869</v>
      </c>
      <c r="B78" s="61">
        <v>41390</v>
      </c>
      <c r="C78" s="60" t="s">
        <v>283</v>
      </c>
      <c r="D78" s="65" t="s">
        <v>421</v>
      </c>
      <c r="E78" s="67">
        <v>571.32</v>
      </c>
    </row>
    <row r="79" spans="1:5" ht="12.75" customHeight="1">
      <c r="A79" s="57" t="s">
        <v>1870</v>
      </c>
      <c r="B79" s="62">
        <v>41390</v>
      </c>
      <c r="C79" s="57" t="s">
        <v>321</v>
      </c>
      <c r="D79" s="59" t="s">
        <v>1863</v>
      </c>
      <c r="E79" s="68">
        <v>320</v>
      </c>
    </row>
    <row r="80" spans="1:5" ht="12.75" customHeight="1">
      <c r="A80" s="60" t="s">
        <v>1830</v>
      </c>
      <c r="B80" s="61">
        <v>41352</v>
      </c>
      <c r="C80" s="60" t="s">
        <v>283</v>
      </c>
      <c r="D80" s="65" t="s">
        <v>347</v>
      </c>
      <c r="E80" s="67">
        <v>653.675</v>
      </c>
    </row>
    <row r="81" spans="1:5" ht="12.75" customHeight="1">
      <c r="A81" s="57" t="s">
        <v>1831</v>
      </c>
      <c r="B81" s="62">
        <v>41352</v>
      </c>
      <c r="C81" s="57" t="s">
        <v>283</v>
      </c>
      <c r="D81" s="59" t="s">
        <v>347</v>
      </c>
      <c r="E81" s="68">
        <v>1095.508</v>
      </c>
    </row>
    <row r="82" spans="1:5" ht="12.75" customHeight="1">
      <c r="A82" s="60" t="s">
        <v>1832</v>
      </c>
      <c r="B82" s="61">
        <v>41352</v>
      </c>
      <c r="C82" s="60" t="s">
        <v>283</v>
      </c>
      <c r="D82" s="65" t="s">
        <v>347</v>
      </c>
      <c r="E82" s="67">
        <v>410.817</v>
      </c>
    </row>
    <row r="83" spans="1:5" ht="12.75" customHeight="1">
      <c r="A83" s="57" t="s">
        <v>1810</v>
      </c>
      <c r="B83" s="62">
        <v>41330</v>
      </c>
      <c r="C83" s="57" t="s">
        <v>283</v>
      </c>
      <c r="D83" s="59" t="s">
        <v>1817</v>
      </c>
      <c r="E83" s="68">
        <v>367.05</v>
      </c>
    </row>
    <row r="84" spans="1:5" ht="12.75" customHeight="1">
      <c r="A84" s="60" t="s">
        <v>1811</v>
      </c>
      <c r="B84" s="61">
        <v>41330</v>
      </c>
      <c r="C84" s="60" t="s">
        <v>283</v>
      </c>
      <c r="D84" s="65" t="s">
        <v>1817</v>
      </c>
      <c r="E84" s="67">
        <v>324.02</v>
      </c>
    </row>
    <row r="85" spans="1:5" ht="12.75" customHeight="1">
      <c r="A85" s="57" t="s">
        <v>1812</v>
      </c>
      <c r="B85" s="62">
        <v>41327</v>
      </c>
      <c r="C85" s="57" t="s">
        <v>283</v>
      </c>
      <c r="D85" s="59" t="s">
        <v>374</v>
      </c>
      <c r="E85" s="68">
        <v>50</v>
      </c>
    </row>
    <row r="86" spans="1:5" ht="12.75" customHeight="1">
      <c r="A86" s="60" t="s">
        <v>1813</v>
      </c>
      <c r="B86" s="61">
        <v>41327</v>
      </c>
      <c r="C86" s="60" t="s">
        <v>283</v>
      </c>
      <c r="D86" s="65" t="s">
        <v>374</v>
      </c>
      <c r="E86" s="67">
        <v>400</v>
      </c>
    </row>
    <row r="87" spans="1:5" ht="12.75" customHeight="1">
      <c r="A87" s="57" t="s">
        <v>1814</v>
      </c>
      <c r="B87" s="62">
        <v>41325</v>
      </c>
      <c r="C87" s="57" t="s">
        <v>283</v>
      </c>
      <c r="D87" s="59" t="s">
        <v>468</v>
      </c>
      <c r="E87" s="68">
        <v>180.09</v>
      </c>
    </row>
    <row r="88" spans="1:5" ht="12.75" customHeight="1">
      <c r="A88" s="60" t="s">
        <v>1815</v>
      </c>
      <c r="B88" s="61">
        <v>41325</v>
      </c>
      <c r="C88" s="60" t="s">
        <v>283</v>
      </c>
      <c r="D88" s="65" t="s">
        <v>468</v>
      </c>
      <c r="E88" s="67">
        <v>395.23</v>
      </c>
    </row>
    <row r="89" spans="1:5" ht="12.75" customHeight="1">
      <c r="A89" s="57" t="s">
        <v>1816</v>
      </c>
      <c r="B89" s="62">
        <v>41325</v>
      </c>
      <c r="C89" s="57" t="s">
        <v>283</v>
      </c>
      <c r="D89" s="59" t="s">
        <v>468</v>
      </c>
      <c r="E89" s="68">
        <v>424.68</v>
      </c>
    </row>
    <row r="90" spans="1:5" ht="12.75" customHeight="1">
      <c r="A90" s="46"/>
      <c r="B90" s="46"/>
      <c r="C90" s="46"/>
      <c r="D90" s="46" t="s">
        <v>1798</v>
      </c>
      <c r="E90" s="47">
        <f>SUM(E55:E89)</f>
        <v>10944.760000000002</v>
      </c>
    </row>
    <row r="91" spans="1:5" ht="12.75" customHeight="1">
      <c r="A91" s="34"/>
      <c r="B91" s="34"/>
      <c r="C91" s="34"/>
      <c r="D91" s="34"/>
      <c r="E91" s="34"/>
    </row>
    <row r="92" spans="1:5" ht="12.75" customHeight="1">
      <c r="A92" s="80"/>
      <c r="B92" s="81"/>
      <c r="C92" s="81"/>
      <c r="D92" s="81"/>
      <c r="E92" s="82"/>
    </row>
    <row r="93" spans="1:5" ht="19.5" customHeight="1">
      <c r="A93" s="220" t="s">
        <v>1484</v>
      </c>
      <c r="B93" s="221"/>
      <c r="C93" s="221"/>
      <c r="D93" s="221"/>
      <c r="E93" s="221"/>
    </row>
    <row r="94" spans="1:5" ht="12.75" customHeight="1">
      <c r="A94" s="50" t="s">
        <v>3</v>
      </c>
      <c r="B94" s="50" t="s">
        <v>3208</v>
      </c>
      <c r="C94" s="44" t="s">
        <v>4</v>
      </c>
      <c r="D94" s="50" t="s">
        <v>5</v>
      </c>
      <c r="E94" s="45" t="s">
        <v>669</v>
      </c>
    </row>
    <row r="95" spans="1:5" ht="12.75" customHeight="1">
      <c r="A95" s="63" t="s">
        <v>2871</v>
      </c>
      <c r="B95" s="86">
        <v>41264</v>
      </c>
      <c r="C95" s="63" t="s">
        <v>283</v>
      </c>
      <c r="D95" s="64" t="s">
        <v>1757</v>
      </c>
      <c r="E95" s="66">
        <v>370</v>
      </c>
    </row>
    <row r="96" spans="1:5" ht="12.75" customHeight="1">
      <c r="A96" s="60" t="s">
        <v>2872</v>
      </c>
      <c r="B96" s="61">
        <v>41264</v>
      </c>
      <c r="C96" s="60" t="s">
        <v>283</v>
      </c>
      <c r="D96" s="65" t="s">
        <v>1757</v>
      </c>
      <c r="E96" s="67">
        <v>380</v>
      </c>
    </row>
    <row r="97" spans="1:5" ht="12.75" customHeight="1">
      <c r="A97" s="57" t="s">
        <v>2873</v>
      </c>
      <c r="B97" s="62">
        <v>41257</v>
      </c>
      <c r="C97" s="57" t="s">
        <v>283</v>
      </c>
      <c r="D97" s="59" t="s">
        <v>1620</v>
      </c>
      <c r="E97" s="68">
        <v>100</v>
      </c>
    </row>
    <row r="98" spans="1:5" ht="12.75" customHeight="1">
      <c r="A98" s="60" t="s">
        <v>2874</v>
      </c>
      <c r="B98" s="61">
        <v>41206</v>
      </c>
      <c r="C98" s="60" t="s">
        <v>283</v>
      </c>
      <c r="D98" s="65" t="s">
        <v>1699</v>
      </c>
      <c r="E98" s="67">
        <v>232.6</v>
      </c>
    </row>
    <row r="99" spans="1:5" ht="12.75" customHeight="1">
      <c r="A99" s="57" t="s">
        <v>2875</v>
      </c>
      <c r="B99" s="62">
        <v>41206</v>
      </c>
      <c r="C99" s="57" t="s">
        <v>283</v>
      </c>
      <c r="D99" s="59" t="s">
        <v>1699</v>
      </c>
      <c r="E99" s="68">
        <v>61.385</v>
      </c>
    </row>
    <row r="100" spans="1:5" ht="12.75" customHeight="1">
      <c r="A100" s="60" t="s">
        <v>2876</v>
      </c>
      <c r="B100" s="61">
        <v>41205</v>
      </c>
      <c r="C100" s="60" t="s">
        <v>283</v>
      </c>
      <c r="D100" s="65" t="s">
        <v>1595</v>
      </c>
      <c r="E100" s="67">
        <v>702</v>
      </c>
    </row>
    <row r="101" spans="1:5" ht="12.75" customHeight="1">
      <c r="A101" s="57" t="s">
        <v>2877</v>
      </c>
      <c r="B101" s="62">
        <v>41205</v>
      </c>
      <c r="C101" s="57" t="s">
        <v>283</v>
      </c>
      <c r="D101" s="59" t="s">
        <v>1595</v>
      </c>
      <c r="E101" s="68">
        <v>793</v>
      </c>
    </row>
    <row r="102" spans="1:5" ht="12.75" customHeight="1">
      <c r="A102" s="60" t="s">
        <v>2878</v>
      </c>
      <c r="B102" s="61">
        <v>41205</v>
      </c>
      <c r="C102" s="60" t="s">
        <v>283</v>
      </c>
      <c r="D102" s="65" t="s">
        <v>1595</v>
      </c>
      <c r="E102" s="67">
        <v>665</v>
      </c>
    </row>
    <row r="103" spans="1:5" ht="12.75" customHeight="1">
      <c r="A103" s="57" t="s">
        <v>2879</v>
      </c>
      <c r="B103" s="62">
        <v>41204</v>
      </c>
      <c r="C103" s="57" t="s">
        <v>283</v>
      </c>
      <c r="D103" s="59" t="s">
        <v>1571</v>
      </c>
      <c r="E103" s="68">
        <v>391.84</v>
      </c>
    </row>
    <row r="104" spans="1:5" ht="12.75" customHeight="1">
      <c r="A104" s="60" t="s">
        <v>2880</v>
      </c>
      <c r="B104" s="61">
        <v>41204</v>
      </c>
      <c r="C104" s="60" t="s">
        <v>283</v>
      </c>
      <c r="D104" s="65" t="s">
        <v>1571</v>
      </c>
      <c r="E104" s="67">
        <v>80.66</v>
      </c>
    </row>
    <row r="105" spans="1:5" ht="12.75" customHeight="1">
      <c r="A105" s="57" t="s">
        <v>2881</v>
      </c>
      <c r="B105" s="62">
        <v>41200</v>
      </c>
      <c r="C105" s="57" t="s">
        <v>283</v>
      </c>
      <c r="D105" s="59" t="s">
        <v>1700</v>
      </c>
      <c r="E105" s="68">
        <v>135</v>
      </c>
    </row>
    <row r="106" spans="1:5" ht="12.75" customHeight="1">
      <c r="A106" s="60" t="s">
        <v>2882</v>
      </c>
      <c r="B106" s="61">
        <v>41200</v>
      </c>
      <c r="C106" s="60" t="s">
        <v>283</v>
      </c>
      <c r="D106" s="65" t="s">
        <v>1700</v>
      </c>
      <c r="E106" s="67">
        <v>965</v>
      </c>
    </row>
    <row r="107" spans="1:5" ht="12.75" customHeight="1">
      <c r="A107" s="57" t="s">
        <v>2883</v>
      </c>
      <c r="B107" s="62">
        <v>41200</v>
      </c>
      <c r="C107" s="57" t="s">
        <v>283</v>
      </c>
      <c r="D107" s="59" t="s">
        <v>302</v>
      </c>
      <c r="E107" s="68">
        <v>400</v>
      </c>
    </row>
    <row r="108" spans="1:5" ht="12.75" customHeight="1">
      <c r="A108" s="60" t="s">
        <v>2884</v>
      </c>
      <c r="B108" s="61">
        <v>41200</v>
      </c>
      <c r="C108" s="60" t="s">
        <v>283</v>
      </c>
      <c r="D108" s="65" t="s">
        <v>302</v>
      </c>
      <c r="E108" s="67">
        <v>160</v>
      </c>
    </row>
    <row r="109" spans="1:5" ht="12.75" customHeight="1">
      <c r="A109" s="57" t="s">
        <v>2885</v>
      </c>
      <c r="B109" s="62">
        <v>41200</v>
      </c>
      <c r="C109" s="57" t="s">
        <v>283</v>
      </c>
      <c r="D109" s="59" t="s">
        <v>302</v>
      </c>
      <c r="E109" s="68">
        <v>240</v>
      </c>
    </row>
    <row r="110" spans="1:5" ht="12.75" customHeight="1">
      <c r="A110" s="60" t="s">
        <v>2886</v>
      </c>
      <c r="B110" s="61">
        <v>41200</v>
      </c>
      <c r="C110" s="60" t="s">
        <v>283</v>
      </c>
      <c r="D110" s="65" t="s">
        <v>291</v>
      </c>
      <c r="E110" s="67">
        <v>750</v>
      </c>
    </row>
    <row r="111" spans="1:5" ht="12.75" customHeight="1">
      <c r="A111" s="57" t="s">
        <v>2887</v>
      </c>
      <c r="B111" s="62">
        <v>41156</v>
      </c>
      <c r="C111" s="57" t="s">
        <v>283</v>
      </c>
      <c r="D111" s="59" t="s">
        <v>1685</v>
      </c>
      <c r="E111" s="68">
        <v>316</v>
      </c>
    </row>
    <row r="112" spans="1:5" ht="12.75" customHeight="1">
      <c r="A112" s="60" t="s">
        <v>2888</v>
      </c>
      <c r="B112" s="61">
        <v>41117</v>
      </c>
      <c r="C112" s="60" t="s">
        <v>283</v>
      </c>
      <c r="D112" s="65" t="s">
        <v>50</v>
      </c>
      <c r="E112" s="67">
        <v>230.964</v>
      </c>
    </row>
    <row r="113" spans="1:5" ht="12.75" customHeight="1">
      <c r="A113" s="57" t="s">
        <v>2889</v>
      </c>
      <c r="B113" s="62">
        <v>41117</v>
      </c>
      <c r="C113" s="57" t="s">
        <v>283</v>
      </c>
      <c r="D113" s="59" t="s">
        <v>50</v>
      </c>
      <c r="E113" s="68">
        <v>369.036</v>
      </c>
    </row>
    <row r="114" spans="1:5" ht="12.75" customHeight="1">
      <c r="A114" s="60" t="s">
        <v>2890</v>
      </c>
      <c r="B114" s="61">
        <v>41114</v>
      </c>
      <c r="C114" s="60" t="s">
        <v>283</v>
      </c>
      <c r="D114" s="65" t="s">
        <v>1360</v>
      </c>
      <c r="E114" s="67">
        <v>80</v>
      </c>
    </row>
    <row r="115" spans="1:5" ht="12.75" customHeight="1">
      <c r="A115" s="57" t="s">
        <v>2891</v>
      </c>
      <c r="B115" s="62">
        <v>41114</v>
      </c>
      <c r="C115" s="57" t="s">
        <v>283</v>
      </c>
      <c r="D115" s="59" t="s">
        <v>1360</v>
      </c>
      <c r="E115" s="68">
        <v>220</v>
      </c>
    </row>
    <row r="116" spans="1:5" ht="12.75" customHeight="1">
      <c r="A116" s="60" t="s">
        <v>2892</v>
      </c>
      <c r="B116" s="61">
        <v>41113</v>
      </c>
      <c r="C116" s="60" t="s">
        <v>283</v>
      </c>
      <c r="D116" s="65" t="s">
        <v>332</v>
      </c>
      <c r="E116" s="67">
        <v>271.43</v>
      </c>
    </row>
    <row r="117" spans="1:5" ht="12.75" customHeight="1">
      <c r="A117" s="57" t="s">
        <v>2893</v>
      </c>
      <c r="B117" s="62">
        <v>41113</v>
      </c>
      <c r="C117" s="57" t="s">
        <v>283</v>
      </c>
      <c r="D117" s="59" t="s">
        <v>332</v>
      </c>
      <c r="E117" s="68">
        <v>128.57</v>
      </c>
    </row>
    <row r="118" spans="1:5" ht="12.75" customHeight="1">
      <c r="A118" s="60" t="s">
        <v>2894</v>
      </c>
      <c r="B118" s="61">
        <v>41025</v>
      </c>
      <c r="C118" s="60" t="s">
        <v>283</v>
      </c>
      <c r="D118" s="65" t="s">
        <v>1358</v>
      </c>
      <c r="E118" s="67">
        <v>500</v>
      </c>
    </row>
    <row r="119" spans="1:5" ht="12.75" customHeight="1">
      <c r="A119" s="57" t="s">
        <v>2895</v>
      </c>
      <c r="B119" s="62">
        <v>41025</v>
      </c>
      <c r="C119" s="57" t="s">
        <v>283</v>
      </c>
      <c r="D119" s="59" t="s">
        <v>1565</v>
      </c>
      <c r="E119" s="68">
        <v>750</v>
      </c>
    </row>
    <row r="120" spans="1:5" ht="12.75" customHeight="1">
      <c r="A120" s="60" t="s">
        <v>2896</v>
      </c>
      <c r="B120" s="61">
        <v>41016</v>
      </c>
      <c r="C120" s="60" t="s">
        <v>283</v>
      </c>
      <c r="D120" s="65" t="s">
        <v>284</v>
      </c>
      <c r="E120" s="67">
        <v>1289</v>
      </c>
    </row>
    <row r="121" spans="1:5" ht="12.75" customHeight="1">
      <c r="A121" s="57" t="s">
        <v>2897</v>
      </c>
      <c r="B121" s="62">
        <v>41016</v>
      </c>
      <c r="C121" s="57" t="s">
        <v>283</v>
      </c>
      <c r="D121" s="59" t="s">
        <v>284</v>
      </c>
      <c r="E121" s="68">
        <v>302</v>
      </c>
    </row>
    <row r="122" spans="1:5" ht="12.75" customHeight="1">
      <c r="A122" s="60" t="s">
        <v>2898</v>
      </c>
      <c r="B122" s="61">
        <v>41016</v>
      </c>
      <c r="C122" s="60" t="s">
        <v>283</v>
      </c>
      <c r="D122" s="65" t="s">
        <v>305</v>
      </c>
      <c r="E122" s="67">
        <v>409</v>
      </c>
    </row>
    <row r="123" spans="1:5" ht="12.75" customHeight="1">
      <c r="A123" s="57" t="s">
        <v>2899</v>
      </c>
      <c r="B123" s="62">
        <v>40982</v>
      </c>
      <c r="C123" s="57" t="s">
        <v>283</v>
      </c>
      <c r="D123" s="59" t="s">
        <v>1369</v>
      </c>
      <c r="E123" s="68">
        <v>1600</v>
      </c>
    </row>
    <row r="124" spans="1:5" ht="12.75" customHeight="1">
      <c r="A124" s="60" t="s">
        <v>2900</v>
      </c>
      <c r="B124" s="61">
        <v>40982</v>
      </c>
      <c r="C124" s="60" t="s">
        <v>283</v>
      </c>
      <c r="D124" s="65" t="s">
        <v>1369</v>
      </c>
      <c r="E124" s="67">
        <v>400</v>
      </c>
    </row>
    <row r="125" spans="1:5" ht="12.75" customHeight="1">
      <c r="A125" s="57" t="s">
        <v>2901</v>
      </c>
      <c r="B125" s="62">
        <v>40980</v>
      </c>
      <c r="C125" s="57" t="s">
        <v>283</v>
      </c>
      <c r="D125" s="59" t="s">
        <v>1541</v>
      </c>
      <c r="E125" s="68">
        <v>670</v>
      </c>
    </row>
    <row r="126" spans="1:5" ht="12.75" customHeight="1">
      <c r="A126" s="60" t="s">
        <v>2902</v>
      </c>
      <c r="B126" s="61">
        <v>40980</v>
      </c>
      <c r="C126" s="60" t="s">
        <v>283</v>
      </c>
      <c r="D126" s="65" t="s">
        <v>1542</v>
      </c>
      <c r="E126" s="67">
        <v>200</v>
      </c>
    </row>
    <row r="127" spans="1:5" ht="12.75" customHeight="1">
      <c r="A127" s="57" t="s">
        <v>2903</v>
      </c>
      <c r="B127" s="62">
        <v>40980</v>
      </c>
      <c r="C127" s="57" t="s">
        <v>283</v>
      </c>
      <c r="D127" s="59" t="s">
        <v>1541</v>
      </c>
      <c r="E127" s="68">
        <v>480</v>
      </c>
    </row>
    <row r="128" spans="1:5" ht="12.75" customHeight="1">
      <c r="A128" s="60" t="s">
        <v>2904</v>
      </c>
      <c r="B128" s="61">
        <v>40948</v>
      </c>
      <c r="C128" s="60" t="s">
        <v>283</v>
      </c>
      <c r="D128" s="65" t="s">
        <v>1281</v>
      </c>
      <c r="E128" s="67">
        <v>239.25</v>
      </c>
    </row>
    <row r="129" spans="1:5" ht="12.75" customHeight="1">
      <c r="A129" s="57" t="s">
        <v>2905</v>
      </c>
      <c r="B129" s="62">
        <v>40948</v>
      </c>
      <c r="C129" s="57" t="s">
        <v>283</v>
      </c>
      <c r="D129" s="59" t="s">
        <v>1281</v>
      </c>
      <c r="E129" s="68">
        <v>165.75</v>
      </c>
    </row>
    <row r="130" spans="1:5" ht="12.75" customHeight="1">
      <c r="A130" s="46"/>
      <c r="B130" s="46"/>
      <c r="C130" s="46"/>
      <c r="D130" s="46" t="s">
        <v>1485</v>
      </c>
      <c r="E130" s="47">
        <f>SUM(E95:E129)</f>
        <v>15047.485</v>
      </c>
    </row>
    <row r="131" spans="1:5" ht="12.75" customHeight="1">
      <c r="A131" s="34"/>
      <c r="B131" s="34"/>
      <c r="C131" s="34"/>
      <c r="D131" s="34"/>
      <c r="E131" s="34"/>
    </row>
    <row r="132" spans="1:5" ht="12.75" customHeight="1">
      <c r="A132" s="38"/>
      <c r="B132" s="32"/>
      <c r="C132" s="32"/>
      <c r="D132" s="32"/>
      <c r="E132" s="32"/>
    </row>
    <row r="133" spans="1:5" ht="19.5" customHeight="1">
      <c r="A133" s="220" t="s">
        <v>2</v>
      </c>
      <c r="B133" s="221"/>
      <c r="C133" s="221"/>
      <c r="D133" s="221"/>
      <c r="E133" s="221"/>
    </row>
    <row r="134" spans="1:5" ht="12.75" customHeight="1">
      <c r="A134" s="50" t="s">
        <v>3</v>
      </c>
      <c r="B134" s="50" t="s">
        <v>3208</v>
      </c>
      <c r="C134" s="44" t="s">
        <v>4</v>
      </c>
      <c r="D134" s="50" t="s">
        <v>5</v>
      </c>
      <c r="E134" s="45" t="s">
        <v>669</v>
      </c>
    </row>
    <row r="135" spans="1:5" ht="12.75" customHeight="1">
      <c r="A135" s="57" t="s">
        <v>2906</v>
      </c>
      <c r="B135" s="62">
        <v>40904</v>
      </c>
      <c r="C135" s="57" t="s">
        <v>283</v>
      </c>
      <c r="D135" s="59" t="s">
        <v>1450</v>
      </c>
      <c r="E135" s="68">
        <v>220</v>
      </c>
    </row>
    <row r="136" spans="1:5" ht="12.75" customHeight="1">
      <c r="A136" s="60" t="s">
        <v>2907</v>
      </c>
      <c r="B136" s="61">
        <v>40843</v>
      </c>
      <c r="C136" s="60" t="s">
        <v>283</v>
      </c>
      <c r="D136" s="65" t="s">
        <v>605</v>
      </c>
      <c r="E136" s="67">
        <v>80</v>
      </c>
    </row>
    <row r="137" spans="1:5" ht="12.75" customHeight="1">
      <c r="A137" s="57" t="s">
        <v>2908</v>
      </c>
      <c r="B137" s="62">
        <v>40843</v>
      </c>
      <c r="C137" s="57" t="s">
        <v>283</v>
      </c>
      <c r="D137" s="59" t="s">
        <v>605</v>
      </c>
      <c r="E137" s="68">
        <v>420</v>
      </c>
    </row>
    <row r="138" spans="1:5" ht="12.75" customHeight="1">
      <c r="A138" s="60" t="s">
        <v>2909</v>
      </c>
      <c r="B138" s="61">
        <v>40753</v>
      </c>
      <c r="C138" s="60" t="s">
        <v>321</v>
      </c>
      <c r="D138" s="65" t="s">
        <v>201</v>
      </c>
      <c r="E138" s="67">
        <v>200</v>
      </c>
    </row>
    <row r="139" spans="1:5" ht="12.75" customHeight="1">
      <c r="A139" s="57" t="s">
        <v>2910</v>
      </c>
      <c r="B139" s="62">
        <v>40750</v>
      </c>
      <c r="C139" s="57" t="s">
        <v>283</v>
      </c>
      <c r="D139" s="59" t="s">
        <v>1360</v>
      </c>
      <c r="E139" s="68">
        <v>84.9</v>
      </c>
    </row>
    <row r="140" spans="1:5" ht="12.75" customHeight="1">
      <c r="A140" s="60" t="s">
        <v>2911</v>
      </c>
      <c r="B140" s="61">
        <v>40750</v>
      </c>
      <c r="C140" s="60" t="s">
        <v>283</v>
      </c>
      <c r="D140" s="65" t="s">
        <v>1360</v>
      </c>
      <c r="E140" s="67">
        <v>215.1</v>
      </c>
    </row>
    <row r="141" spans="1:5" ht="12.75" customHeight="1">
      <c r="A141" s="57" t="s">
        <v>2912</v>
      </c>
      <c r="B141" s="62">
        <v>40661</v>
      </c>
      <c r="C141" s="57" t="s">
        <v>283</v>
      </c>
      <c r="D141" s="59" t="s">
        <v>1262</v>
      </c>
      <c r="E141" s="68">
        <v>270.84</v>
      </c>
    </row>
    <row r="142" spans="1:5" ht="12.75" customHeight="1">
      <c r="A142" s="60" t="s">
        <v>2913</v>
      </c>
      <c r="B142" s="61">
        <v>40661</v>
      </c>
      <c r="C142" s="60" t="s">
        <v>283</v>
      </c>
      <c r="D142" s="65" t="s">
        <v>1262</v>
      </c>
      <c r="E142" s="67">
        <v>539.16</v>
      </c>
    </row>
    <row r="143" spans="1:5" ht="12.75" customHeight="1">
      <c r="A143" s="57" t="s">
        <v>2914</v>
      </c>
      <c r="B143" s="62">
        <v>40612</v>
      </c>
      <c r="C143" s="57" t="s">
        <v>283</v>
      </c>
      <c r="D143" s="59" t="s">
        <v>1233</v>
      </c>
      <c r="E143" s="68">
        <v>92.5</v>
      </c>
    </row>
    <row r="144" spans="1:5" ht="12.75" customHeight="1">
      <c r="A144" s="60" t="s">
        <v>2915</v>
      </c>
      <c r="B144" s="61">
        <v>40612</v>
      </c>
      <c r="C144" s="60" t="s">
        <v>283</v>
      </c>
      <c r="D144" s="65" t="s">
        <v>1233</v>
      </c>
      <c r="E144" s="67">
        <v>92.5</v>
      </c>
    </row>
    <row r="145" spans="1:5" ht="12.75" customHeight="1">
      <c r="A145" s="57" t="s">
        <v>2916</v>
      </c>
      <c r="B145" s="62">
        <v>40612</v>
      </c>
      <c r="C145" s="57" t="s">
        <v>283</v>
      </c>
      <c r="D145" s="59" t="s">
        <v>1233</v>
      </c>
      <c r="E145" s="68">
        <v>92.5</v>
      </c>
    </row>
    <row r="146" spans="1:5" ht="12.75" customHeight="1">
      <c r="A146" s="60" t="s">
        <v>2917</v>
      </c>
      <c r="B146" s="61">
        <v>40612</v>
      </c>
      <c r="C146" s="60" t="s">
        <v>283</v>
      </c>
      <c r="D146" s="65" t="s">
        <v>1233</v>
      </c>
      <c r="E146" s="67">
        <v>92.5</v>
      </c>
    </row>
    <row r="147" spans="1:5" ht="12.75" customHeight="1">
      <c r="A147" s="57" t="s">
        <v>2918</v>
      </c>
      <c r="B147" s="62">
        <v>40606</v>
      </c>
      <c r="C147" s="57" t="s">
        <v>283</v>
      </c>
      <c r="D147" s="59" t="s">
        <v>1232</v>
      </c>
      <c r="E147" s="68">
        <v>125</v>
      </c>
    </row>
    <row r="148" spans="1:5" ht="12.75" customHeight="1">
      <c r="A148" s="60" t="s">
        <v>2919</v>
      </c>
      <c r="B148" s="61">
        <v>40606</v>
      </c>
      <c r="C148" s="60" t="s">
        <v>283</v>
      </c>
      <c r="D148" s="65" t="s">
        <v>1232</v>
      </c>
      <c r="E148" s="67">
        <v>125</v>
      </c>
    </row>
    <row r="149" spans="1:5" ht="12.75" customHeight="1">
      <c r="A149" s="57" t="s">
        <v>2920</v>
      </c>
      <c r="B149" s="62">
        <v>40606</v>
      </c>
      <c r="C149" s="57" t="s">
        <v>283</v>
      </c>
      <c r="D149" s="59" t="s">
        <v>1231</v>
      </c>
      <c r="E149" s="68">
        <v>330</v>
      </c>
    </row>
    <row r="150" spans="1:5" ht="12.75" customHeight="1">
      <c r="A150" s="60" t="s">
        <v>2921</v>
      </c>
      <c r="B150" s="61">
        <v>40599</v>
      </c>
      <c r="C150" s="60" t="s">
        <v>283</v>
      </c>
      <c r="D150" s="65" t="s">
        <v>1215</v>
      </c>
      <c r="E150" s="67">
        <v>200</v>
      </c>
    </row>
    <row r="151" spans="1:5" ht="12.75" customHeight="1">
      <c r="A151" s="46"/>
      <c r="B151" s="46"/>
      <c r="C151" s="46"/>
      <c r="D151" s="46" t="s">
        <v>6</v>
      </c>
      <c r="E151" s="47">
        <f>SUM(E135:E150)</f>
        <v>3180</v>
      </c>
    </row>
    <row r="152" spans="1:5" ht="12.75" customHeight="1">
      <c r="A152" s="34"/>
      <c r="B152" s="34"/>
      <c r="C152" s="34"/>
      <c r="D152" s="34"/>
      <c r="E152" s="34"/>
    </row>
    <row r="153" spans="1:5" ht="12.75" customHeight="1">
      <c r="A153" s="35"/>
      <c r="B153" s="36"/>
      <c r="C153" s="32"/>
      <c r="D153" s="32"/>
      <c r="E153" s="37"/>
    </row>
    <row r="154" spans="1:5" ht="19.5" customHeight="1">
      <c r="A154" s="220" t="s">
        <v>7</v>
      </c>
      <c r="B154" s="221"/>
      <c r="C154" s="221"/>
      <c r="D154" s="221"/>
      <c r="E154" s="221"/>
    </row>
    <row r="155" spans="1:5" ht="12.75" customHeight="1">
      <c r="A155" s="50" t="s">
        <v>3</v>
      </c>
      <c r="B155" s="50" t="s">
        <v>3208</v>
      </c>
      <c r="C155" s="44" t="s">
        <v>4</v>
      </c>
      <c r="D155" s="50" t="s">
        <v>5</v>
      </c>
      <c r="E155" s="45" t="s">
        <v>669</v>
      </c>
    </row>
    <row r="156" spans="1:5" ht="12.75" customHeight="1">
      <c r="A156" s="63" t="s">
        <v>2922</v>
      </c>
      <c r="B156" s="86">
        <v>40522</v>
      </c>
      <c r="C156" s="63" t="s">
        <v>283</v>
      </c>
      <c r="D156" s="64" t="s">
        <v>284</v>
      </c>
      <c r="E156" s="66">
        <v>525</v>
      </c>
    </row>
    <row r="157" spans="1:5" ht="12.75" customHeight="1">
      <c r="A157" s="60" t="s">
        <v>2923</v>
      </c>
      <c r="B157" s="61">
        <v>40522</v>
      </c>
      <c r="C157" s="60" t="s">
        <v>283</v>
      </c>
      <c r="D157" s="65" t="s">
        <v>284</v>
      </c>
      <c r="E157" s="67">
        <v>1000</v>
      </c>
    </row>
    <row r="158" spans="1:5" ht="12.75" customHeight="1">
      <c r="A158" s="57" t="s">
        <v>2924</v>
      </c>
      <c r="B158" s="62">
        <v>40522</v>
      </c>
      <c r="C158" s="57" t="s">
        <v>283</v>
      </c>
      <c r="D158" s="59" t="s">
        <v>284</v>
      </c>
      <c r="E158" s="68">
        <v>500</v>
      </c>
    </row>
    <row r="159" spans="1:5" ht="12.75" customHeight="1">
      <c r="A159" s="60" t="s">
        <v>2925</v>
      </c>
      <c r="B159" s="61">
        <v>40480</v>
      </c>
      <c r="C159" s="60" t="s">
        <v>283</v>
      </c>
      <c r="D159" s="65" t="s">
        <v>46</v>
      </c>
      <c r="E159" s="67">
        <v>11.573</v>
      </c>
    </row>
    <row r="160" spans="1:5" ht="12.75" customHeight="1">
      <c r="A160" s="57" t="s">
        <v>2926</v>
      </c>
      <c r="B160" s="62">
        <v>40480</v>
      </c>
      <c r="C160" s="57" t="s">
        <v>283</v>
      </c>
      <c r="D160" s="59" t="s">
        <v>46</v>
      </c>
      <c r="E160" s="68">
        <v>288.427</v>
      </c>
    </row>
    <row r="161" spans="1:5" ht="12.75" customHeight="1">
      <c r="A161" s="60" t="s">
        <v>2927</v>
      </c>
      <c r="B161" s="61">
        <v>40388</v>
      </c>
      <c r="C161" s="60" t="s">
        <v>283</v>
      </c>
      <c r="D161" s="65" t="s">
        <v>42</v>
      </c>
      <c r="E161" s="67">
        <v>114.415</v>
      </c>
    </row>
    <row r="162" spans="1:5" ht="12.75" customHeight="1">
      <c r="A162" s="57" t="s">
        <v>2928</v>
      </c>
      <c r="B162" s="62">
        <v>40388</v>
      </c>
      <c r="C162" s="57" t="s">
        <v>283</v>
      </c>
      <c r="D162" s="59" t="s">
        <v>42</v>
      </c>
      <c r="E162" s="68">
        <v>335.601</v>
      </c>
    </row>
    <row r="163" spans="1:5" ht="12.75" customHeight="1">
      <c r="A163" s="60" t="s">
        <v>2929</v>
      </c>
      <c r="B163" s="61">
        <v>40388</v>
      </c>
      <c r="C163" s="60" t="s">
        <v>283</v>
      </c>
      <c r="D163" s="65" t="s">
        <v>42</v>
      </c>
      <c r="E163" s="67">
        <v>201.026</v>
      </c>
    </row>
    <row r="164" spans="1:5" ht="12.75" customHeight="1">
      <c r="A164" s="57" t="s">
        <v>2930</v>
      </c>
      <c r="B164" s="62">
        <v>40387</v>
      </c>
      <c r="C164" s="57" t="s">
        <v>283</v>
      </c>
      <c r="D164" s="59" t="s">
        <v>285</v>
      </c>
      <c r="E164" s="68">
        <v>550</v>
      </c>
    </row>
    <row r="165" spans="1:5" ht="12.75" customHeight="1">
      <c r="A165" s="60" t="s">
        <v>2931</v>
      </c>
      <c r="B165" s="61">
        <v>40387</v>
      </c>
      <c r="C165" s="60" t="s">
        <v>283</v>
      </c>
      <c r="D165" s="65" t="s">
        <v>285</v>
      </c>
      <c r="E165" s="67">
        <v>550</v>
      </c>
    </row>
    <row r="166" spans="1:5" ht="12.75" customHeight="1">
      <c r="A166" s="57" t="s">
        <v>2932</v>
      </c>
      <c r="B166" s="62">
        <v>40386</v>
      </c>
      <c r="C166" s="57" t="s">
        <v>283</v>
      </c>
      <c r="D166" s="59" t="s">
        <v>286</v>
      </c>
      <c r="E166" s="68">
        <v>120</v>
      </c>
    </row>
    <row r="167" spans="1:5" ht="12.75" customHeight="1">
      <c r="A167" s="60" t="s">
        <v>2933</v>
      </c>
      <c r="B167" s="61">
        <v>40386</v>
      </c>
      <c r="C167" s="60" t="s">
        <v>283</v>
      </c>
      <c r="D167" s="65" t="s">
        <v>286</v>
      </c>
      <c r="E167" s="67">
        <v>180</v>
      </c>
    </row>
    <row r="168" spans="1:5" ht="12.75" customHeight="1">
      <c r="A168" s="57" t="s">
        <v>2934</v>
      </c>
      <c r="B168" s="62">
        <v>40379</v>
      </c>
      <c r="C168" s="57" t="s">
        <v>283</v>
      </c>
      <c r="D168" s="59" t="s">
        <v>287</v>
      </c>
      <c r="E168" s="68">
        <v>255</v>
      </c>
    </row>
    <row r="169" spans="1:5" ht="12.75" customHeight="1">
      <c r="A169" s="60" t="s">
        <v>2935</v>
      </c>
      <c r="B169" s="61">
        <v>40379</v>
      </c>
      <c r="C169" s="60" t="s">
        <v>283</v>
      </c>
      <c r="D169" s="65" t="s">
        <v>287</v>
      </c>
      <c r="E169" s="67">
        <v>345</v>
      </c>
    </row>
    <row r="170" spans="1:5" ht="12.75" customHeight="1">
      <c r="A170" s="57" t="s">
        <v>2936</v>
      </c>
      <c r="B170" s="62">
        <v>40365</v>
      </c>
      <c r="C170" s="57" t="s">
        <v>283</v>
      </c>
      <c r="D170" s="59" t="s">
        <v>288</v>
      </c>
      <c r="E170" s="68">
        <v>390</v>
      </c>
    </row>
    <row r="171" spans="1:5" ht="12.75" customHeight="1">
      <c r="A171" s="60" t="s">
        <v>2937</v>
      </c>
      <c r="B171" s="61">
        <v>40296</v>
      </c>
      <c r="C171" s="60" t="s">
        <v>283</v>
      </c>
      <c r="D171" s="65" t="s">
        <v>289</v>
      </c>
      <c r="E171" s="67">
        <v>496.03</v>
      </c>
    </row>
    <row r="172" spans="1:5" ht="12.75" customHeight="1">
      <c r="A172" s="57" t="s">
        <v>2938</v>
      </c>
      <c r="B172" s="62">
        <v>40296</v>
      </c>
      <c r="C172" s="57" t="s">
        <v>283</v>
      </c>
      <c r="D172" s="59" t="s">
        <v>289</v>
      </c>
      <c r="E172" s="68">
        <v>1753.97</v>
      </c>
    </row>
    <row r="173" spans="1:5" ht="12.75" customHeight="1">
      <c r="A173" s="60" t="s">
        <v>2939</v>
      </c>
      <c r="B173" s="61">
        <v>40295</v>
      </c>
      <c r="C173" s="60" t="s">
        <v>283</v>
      </c>
      <c r="D173" s="65" t="s">
        <v>290</v>
      </c>
      <c r="E173" s="67">
        <v>900</v>
      </c>
    </row>
    <row r="174" spans="1:5" ht="12.75" customHeight="1">
      <c r="A174" s="57" t="s">
        <v>2940</v>
      </c>
      <c r="B174" s="62">
        <v>40295</v>
      </c>
      <c r="C174" s="57" t="s">
        <v>283</v>
      </c>
      <c r="D174" s="59" t="s">
        <v>291</v>
      </c>
      <c r="E174" s="68">
        <v>400</v>
      </c>
    </row>
    <row r="175" spans="1:5" ht="12.75" customHeight="1">
      <c r="A175" s="60" t="s">
        <v>2941</v>
      </c>
      <c r="B175" s="61">
        <v>40290</v>
      </c>
      <c r="C175" s="60" t="s">
        <v>283</v>
      </c>
      <c r="D175" s="65" t="s">
        <v>292</v>
      </c>
      <c r="E175" s="67">
        <v>405</v>
      </c>
    </row>
    <row r="176" spans="1:5" ht="12.75" customHeight="1">
      <c r="A176" s="57" t="s">
        <v>2942</v>
      </c>
      <c r="B176" s="62">
        <v>40290</v>
      </c>
      <c r="C176" s="57" t="s">
        <v>283</v>
      </c>
      <c r="D176" s="59" t="s">
        <v>292</v>
      </c>
      <c r="E176" s="68">
        <v>810</v>
      </c>
    </row>
    <row r="177" spans="1:5" ht="12.75" customHeight="1">
      <c r="A177" s="60" t="s">
        <v>2943</v>
      </c>
      <c r="B177" s="61">
        <v>40288</v>
      </c>
      <c r="C177" s="60" t="s">
        <v>283</v>
      </c>
      <c r="D177" s="65" t="s">
        <v>293</v>
      </c>
      <c r="E177" s="67">
        <v>307.947</v>
      </c>
    </row>
    <row r="178" spans="1:5" ht="12.75" customHeight="1">
      <c r="A178" s="57" t="s">
        <v>2944</v>
      </c>
      <c r="B178" s="62">
        <v>40288</v>
      </c>
      <c r="C178" s="57" t="s">
        <v>283</v>
      </c>
      <c r="D178" s="59" t="s">
        <v>294</v>
      </c>
      <c r="E178" s="68">
        <v>120</v>
      </c>
    </row>
    <row r="179" spans="1:5" ht="12.75" customHeight="1">
      <c r="A179" s="60" t="s">
        <v>2945</v>
      </c>
      <c r="B179" s="61">
        <v>40288</v>
      </c>
      <c r="C179" s="60" t="s">
        <v>283</v>
      </c>
      <c r="D179" s="65" t="s">
        <v>294</v>
      </c>
      <c r="E179" s="67">
        <v>286.131</v>
      </c>
    </row>
    <row r="180" spans="1:5" ht="12.75" customHeight="1">
      <c r="A180" s="57" t="s">
        <v>2946</v>
      </c>
      <c r="B180" s="62">
        <v>40288</v>
      </c>
      <c r="C180" s="57" t="s">
        <v>283</v>
      </c>
      <c r="D180" s="59" t="s">
        <v>295</v>
      </c>
      <c r="E180" s="68">
        <v>120</v>
      </c>
    </row>
    <row r="181" spans="1:5" ht="12.75" customHeight="1">
      <c r="A181" s="60" t="s">
        <v>2947</v>
      </c>
      <c r="B181" s="61">
        <v>40288</v>
      </c>
      <c r="C181" s="60" t="s">
        <v>283</v>
      </c>
      <c r="D181" s="65" t="s">
        <v>295</v>
      </c>
      <c r="E181" s="67">
        <v>285</v>
      </c>
    </row>
    <row r="182" spans="1:5" ht="12.75" customHeight="1">
      <c r="A182" s="57" t="s">
        <v>2948</v>
      </c>
      <c r="B182" s="62">
        <v>40288</v>
      </c>
      <c r="C182" s="57" t="s">
        <v>283</v>
      </c>
      <c r="D182" s="59" t="s">
        <v>296</v>
      </c>
      <c r="E182" s="68">
        <v>100</v>
      </c>
    </row>
    <row r="183" spans="1:5" ht="12.75" customHeight="1">
      <c r="A183" s="60" t="s">
        <v>2949</v>
      </c>
      <c r="B183" s="61">
        <v>40288</v>
      </c>
      <c r="C183" s="60" t="s">
        <v>283</v>
      </c>
      <c r="D183" s="65" t="s">
        <v>296</v>
      </c>
      <c r="E183" s="67">
        <v>153.776</v>
      </c>
    </row>
    <row r="184" spans="1:5" ht="12.75" customHeight="1">
      <c r="A184" s="57" t="s">
        <v>2950</v>
      </c>
      <c r="B184" s="62">
        <v>40245</v>
      </c>
      <c r="C184" s="57" t="s">
        <v>283</v>
      </c>
      <c r="D184" s="59" t="s">
        <v>297</v>
      </c>
      <c r="E184" s="68">
        <v>516.4</v>
      </c>
    </row>
    <row r="185" spans="1:5" ht="12.75" customHeight="1">
      <c r="A185" s="60" t="s">
        <v>2951</v>
      </c>
      <c r="B185" s="61">
        <v>40239</v>
      </c>
      <c r="C185" s="60" t="s">
        <v>283</v>
      </c>
      <c r="D185" s="65" t="s">
        <v>298</v>
      </c>
      <c r="E185" s="67">
        <v>1134</v>
      </c>
    </row>
    <row r="186" spans="1:5" ht="12.75" customHeight="1">
      <c r="A186" s="57" t="s">
        <v>2952</v>
      </c>
      <c r="B186" s="62">
        <v>40239</v>
      </c>
      <c r="C186" s="57" t="s">
        <v>283</v>
      </c>
      <c r="D186" s="59" t="s">
        <v>298</v>
      </c>
      <c r="E186" s="68">
        <v>1566</v>
      </c>
    </row>
    <row r="187" spans="1:5" ht="12.75" customHeight="1">
      <c r="A187" s="60" t="s">
        <v>2953</v>
      </c>
      <c r="B187" s="61">
        <v>40205</v>
      </c>
      <c r="C187" s="60" t="s">
        <v>283</v>
      </c>
      <c r="D187" s="65" t="s">
        <v>299</v>
      </c>
      <c r="E187" s="67">
        <v>81.4</v>
      </c>
    </row>
    <row r="188" spans="1:5" ht="12.75" customHeight="1">
      <c r="A188" s="57" t="s">
        <v>2954</v>
      </c>
      <c r="B188" s="62">
        <v>40205</v>
      </c>
      <c r="C188" s="57" t="s">
        <v>283</v>
      </c>
      <c r="D188" s="59" t="s">
        <v>299</v>
      </c>
      <c r="E188" s="68">
        <v>284.66</v>
      </c>
    </row>
    <row r="189" spans="1:5" ht="12.75" customHeight="1">
      <c r="A189" s="60" t="s">
        <v>2955</v>
      </c>
      <c r="B189" s="61">
        <v>40184</v>
      </c>
      <c r="C189" s="60" t="s">
        <v>283</v>
      </c>
      <c r="D189" s="65" t="s">
        <v>300</v>
      </c>
      <c r="E189" s="67">
        <v>57.6</v>
      </c>
    </row>
    <row r="190" spans="1:5" ht="12.75" customHeight="1">
      <c r="A190" s="57" t="s">
        <v>2956</v>
      </c>
      <c r="B190" s="62">
        <v>40184</v>
      </c>
      <c r="C190" s="57" t="s">
        <v>283</v>
      </c>
      <c r="D190" s="59" t="s">
        <v>300</v>
      </c>
      <c r="E190" s="68">
        <v>491</v>
      </c>
    </row>
    <row r="191" spans="1:5" ht="12.75" customHeight="1">
      <c r="A191" s="46"/>
      <c r="B191" s="46"/>
      <c r="C191" s="46"/>
      <c r="D191" s="46" t="s">
        <v>59</v>
      </c>
      <c r="E191" s="47">
        <f>SUM(E156:E190)</f>
        <v>15634.955999999998</v>
      </c>
    </row>
    <row r="192" spans="1:5" ht="12.75" customHeight="1">
      <c r="A192" s="34"/>
      <c r="B192" s="34"/>
      <c r="C192" s="34"/>
      <c r="D192" s="34"/>
      <c r="E192" s="34"/>
    </row>
    <row r="193" spans="1:5" ht="12.75" customHeight="1">
      <c r="A193" s="32"/>
      <c r="B193" s="36"/>
      <c r="C193" s="32"/>
      <c r="D193" s="32"/>
      <c r="E193" s="78"/>
    </row>
    <row r="194" spans="1:5" ht="19.5" customHeight="1">
      <c r="A194" s="220" t="s">
        <v>60</v>
      </c>
      <c r="B194" s="221"/>
      <c r="C194" s="221"/>
      <c r="D194" s="221"/>
      <c r="E194" s="221"/>
    </row>
    <row r="195" spans="1:5" ht="12.75" customHeight="1">
      <c r="A195" s="50" t="s">
        <v>3</v>
      </c>
      <c r="B195" s="50" t="s">
        <v>3208</v>
      </c>
      <c r="C195" s="44" t="s">
        <v>4</v>
      </c>
      <c r="D195" s="50" t="s">
        <v>5</v>
      </c>
      <c r="E195" s="45" t="s">
        <v>669</v>
      </c>
    </row>
    <row r="196" spans="1:5" ht="12.75" customHeight="1">
      <c r="A196" s="63" t="s">
        <v>2957</v>
      </c>
      <c r="B196" s="86">
        <v>40170</v>
      </c>
      <c r="C196" s="63" t="s">
        <v>283</v>
      </c>
      <c r="D196" s="64" t="s">
        <v>301</v>
      </c>
      <c r="E196" s="66">
        <v>134.67</v>
      </c>
    </row>
    <row r="197" spans="1:5" ht="12.75" customHeight="1">
      <c r="A197" s="60" t="s">
        <v>2958</v>
      </c>
      <c r="B197" s="61">
        <v>40170</v>
      </c>
      <c r="C197" s="60" t="s">
        <v>283</v>
      </c>
      <c r="D197" s="65" t="s">
        <v>301</v>
      </c>
      <c r="E197" s="67">
        <v>115.33</v>
      </c>
    </row>
    <row r="198" spans="1:5" ht="12.75" customHeight="1">
      <c r="A198" s="57" t="s">
        <v>2959</v>
      </c>
      <c r="B198" s="62">
        <v>40169</v>
      </c>
      <c r="C198" s="57" t="s">
        <v>283</v>
      </c>
      <c r="D198" s="59" t="s">
        <v>302</v>
      </c>
      <c r="E198" s="68">
        <v>69.625</v>
      </c>
    </row>
    <row r="199" spans="1:5" ht="12.75" customHeight="1">
      <c r="A199" s="60" t="s">
        <v>2960</v>
      </c>
      <c r="B199" s="61">
        <v>40169</v>
      </c>
      <c r="C199" s="60" t="s">
        <v>283</v>
      </c>
      <c r="D199" s="65" t="s">
        <v>302</v>
      </c>
      <c r="E199" s="67">
        <v>69.625</v>
      </c>
    </row>
    <row r="200" spans="1:5" ht="12.75" customHeight="1">
      <c r="A200" s="57" t="s">
        <v>2961</v>
      </c>
      <c r="B200" s="62">
        <v>40169</v>
      </c>
      <c r="C200" s="57" t="s">
        <v>283</v>
      </c>
      <c r="D200" s="59" t="s">
        <v>302</v>
      </c>
      <c r="E200" s="68">
        <v>460.75</v>
      </c>
    </row>
    <row r="201" spans="1:5" ht="12.75" customHeight="1">
      <c r="A201" s="60" t="s">
        <v>2962</v>
      </c>
      <c r="B201" s="61">
        <v>40169</v>
      </c>
      <c r="C201" s="60" t="s">
        <v>283</v>
      </c>
      <c r="D201" s="65" t="s">
        <v>303</v>
      </c>
      <c r="E201" s="67">
        <v>17.75</v>
      </c>
    </row>
    <row r="202" spans="1:5" ht="12.75" customHeight="1">
      <c r="A202" s="57" t="s">
        <v>2963</v>
      </c>
      <c r="B202" s="62">
        <v>40169</v>
      </c>
      <c r="C202" s="57" t="s">
        <v>283</v>
      </c>
      <c r="D202" s="59" t="s">
        <v>303</v>
      </c>
      <c r="E202" s="68">
        <v>232.25</v>
      </c>
    </row>
    <row r="203" spans="1:5" ht="12.75" customHeight="1">
      <c r="A203" s="60" t="s">
        <v>2964</v>
      </c>
      <c r="B203" s="61">
        <v>40169</v>
      </c>
      <c r="C203" s="60" t="s">
        <v>283</v>
      </c>
      <c r="D203" s="65" t="s">
        <v>304</v>
      </c>
      <c r="E203" s="67">
        <v>370</v>
      </c>
    </row>
    <row r="204" spans="1:5" ht="12.75" customHeight="1">
      <c r="A204" s="57" t="s">
        <v>2965</v>
      </c>
      <c r="B204" s="62">
        <v>40163</v>
      </c>
      <c r="C204" s="57" t="s">
        <v>283</v>
      </c>
      <c r="D204" s="59" t="s">
        <v>305</v>
      </c>
      <c r="E204" s="68">
        <v>610</v>
      </c>
    </row>
    <row r="205" spans="1:5" ht="12.75" customHeight="1">
      <c r="A205" s="60" t="s">
        <v>2966</v>
      </c>
      <c r="B205" s="61">
        <v>40163</v>
      </c>
      <c r="C205" s="60" t="s">
        <v>283</v>
      </c>
      <c r="D205" s="65" t="s">
        <v>305</v>
      </c>
      <c r="E205" s="67">
        <v>640</v>
      </c>
    </row>
    <row r="206" spans="1:5" ht="12.75" customHeight="1">
      <c r="A206" s="57" t="s">
        <v>2967</v>
      </c>
      <c r="B206" s="62">
        <v>40114</v>
      </c>
      <c r="C206" s="57" t="s">
        <v>283</v>
      </c>
      <c r="D206" s="59" t="s">
        <v>306</v>
      </c>
      <c r="E206" s="68">
        <v>10</v>
      </c>
    </row>
    <row r="207" spans="1:5" ht="12.75" customHeight="1">
      <c r="A207" s="60" t="s">
        <v>2968</v>
      </c>
      <c r="B207" s="61">
        <v>40114</v>
      </c>
      <c r="C207" s="60" t="s">
        <v>283</v>
      </c>
      <c r="D207" s="65" t="s">
        <v>306</v>
      </c>
      <c r="E207" s="67">
        <v>190</v>
      </c>
    </row>
    <row r="208" spans="1:5" ht="12.75" customHeight="1">
      <c r="A208" s="57" t="s">
        <v>2969</v>
      </c>
      <c r="B208" s="62">
        <v>40106</v>
      </c>
      <c r="C208" s="57" t="s">
        <v>283</v>
      </c>
      <c r="D208" s="59" t="s">
        <v>307</v>
      </c>
      <c r="E208" s="68">
        <v>72</v>
      </c>
    </row>
    <row r="209" spans="1:5" ht="12.75" customHeight="1">
      <c r="A209" s="60" t="s">
        <v>2970</v>
      </c>
      <c r="B209" s="61">
        <v>40106</v>
      </c>
      <c r="C209" s="60" t="s">
        <v>283</v>
      </c>
      <c r="D209" s="65" t="s">
        <v>307</v>
      </c>
      <c r="E209" s="67">
        <v>640</v>
      </c>
    </row>
    <row r="210" spans="1:5" ht="12.75" customHeight="1">
      <c r="A210" s="57" t="s">
        <v>2971</v>
      </c>
      <c r="B210" s="62">
        <v>40106</v>
      </c>
      <c r="C210" s="57" t="s">
        <v>283</v>
      </c>
      <c r="D210" s="59" t="s">
        <v>307</v>
      </c>
      <c r="E210" s="68">
        <v>98</v>
      </c>
    </row>
    <row r="211" spans="1:5" ht="12.75" customHeight="1">
      <c r="A211" s="60" t="s">
        <v>2972</v>
      </c>
      <c r="B211" s="61">
        <v>40084</v>
      </c>
      <c r="C211" s="60" t="s">
        <v>283</v>
      </c>
      <c r="D211" s="65" t="s">
        <v>299</v>
      </c>
      <c r="E211" s="67">
        <v>100</v>
      </c>
    </row>
    <row r="212" spans="1:5" ht="12.75" customHeight="1">
      <c r="A212" s="57" t="s">
        <v>2973</v>
      </c>
      <c r="B212" s="62">
        <v>40022</v>
      </c>
      <c r="C212" s="57" t="s">
        <v>283</v>
      </c>
      <c r="D212" s="59" t="s">
        <v>308</v>
      </c>
      <c r="E212" s="68">
        <v>154.5</v>
      </c>
    </row>
    <row r="213" spans="1:5" ht="12.75" customHeight="1">
      <c r="A213" s="60" t="s">
        <v>2974</v>
      </c>
      <c r="B213" s="61">
        <v>40022</v>
      </c>
      <c r="C213" s="60" t="s">
        <v>283</v>
      </c>
      <c r="D213" s="65" t="s">
        <v>308</v>
      </c>
      <c r="E213" s="67">
        <v>90.5</v>
      </c>
    </row>
    <row r="214" spans="1:5" ht="12.75" customHeight="1">
      <c r="A214" s="57" t="s">
        <v>2975</v>
      </c>
      <c r="B214" s="62">
        <v>40018</v>
      </c>
      <c r="C214" s="57" t="s">
        <v>283</v>
      </c>
      <c r="D214" s="59" t="s">
        <v>309</v>
      </c>
      <c r="E214" s="68">
        <v>150</v>
      </c>
    </row>
    <row r="215" spans="1:5" ht="12.75" customHeight="1">
      <c r="A215" s="60" t="s">
        <v>2976</v>
      </c>
      <c r="B215" s="61">
        <v>40018</v>
      </c>
      <c r="C215" s="60" t="s">
        <v>283</v>
      </c>
      <c r="D215" s="65" t="s">
        <v>309</v>
      </c>
      <c r="E215" s="67">
        <v>448.156</v>
      </c>
    </row>
    <row r="216" spans="1:5" ht="12.75" customHeight="1">
      <c r="A216" s="57" t="s">
        <v>2977</v>
      </c>
      <c r="B216" s="62">
        <v>40017</v>
      </c>
      <c r="C216" s="57" t="s">
        <v>283</v>
      </c>
      <c r="D216" s="59" t="s">
        <v>310</v>
      </c>
      <c r="E216" s="68">
        <v>175</v>
      </c>
    </row>
    <row r="217" spans="1:5" ht="12.75" customHeight="1">
      <c r="A217" s="60" t="s">
        <v>2978</v>
      </c>
      <c r="B217" s="61">
        <v>40017</v>
      </c>
      <c r="C217" s="60" t="s">
        <v>283</v>
      </c>
      <c r="D217" s="65" t="s">
        <v>311</v>
      </c>
      <c r="E217" s="67">
        <v>425.25</v>
      </c>
    </row>
    <row r="218" spans="1:5" ht="12.75" customHeight="1">
      <c r="A218" s="57" t="s">
        <v>2979</v>
      </c>
      <c r="B218" s="62">
        <v>40017</v>
      </c>
      <c r="C218" s="57" t="s">
        <v>283</v>
      </c>
      <c r="D218" s="59" t="s">
        <v>312</v>
      </c>
      <c r="E218" s="68">
        <v>185</v>
      </c>
    </row>
    <row r="219" spans="1:5" ht="12.75" customHeight="1">
      <c r="A219" s="60" t="s">
        <v>2980</v>
      </c>
      <c r="B219" s="61">
        <v>40015</v>
      </c>
      <c r="C219" s="60" t="s">
        <v>283</v>
      </c>
      <c r="D219" s="65" t="s">
        <v>313</v>
      </c>
      <c r="E219" s="67">
        <v>300</v>
      </c>
    </row>
    <row r="220" spans="1:5" ht="12.75" customHeight="1">
      <c r="A220" s="57" t="s">
        <v>2981</v>
      </c>
      <c r="B220" s="62">
        <v>40002</v>
      </c>
      <c r="C220" s="57" t="s">
        <v>283</v>
      </c>
      <c r="D220" s="59" t="s">
        <v>314</v>
      </c>
      <c r="E220" s="68">
        <v>660</v>
      </c>
    </row>
    <row r="221" spans="1:5" ht="12.75" customHeight="1">
      <c r="A221" s="60" t="s">
        <v>2982</v>
      </c>
      <c r="B221" s="61">
        <v>40002</v>
      </c>
      <c r="C221" s="60" t="s">
        <v>283</v>
      </c>
      <c r="D221" s="65" t="s">
        <v>314</v>
      </c>
      <c r="E221" s="67">
        <v>140</v>
      </c>
    </row>
    <row r="222" spans="1:5" ht="12.75" customHeight="1">
      <c r="A222" s="57" t="s">
        <v>2983</v>
      </c>
      <c r="B222" s="62">
        <v>39990</v>
      </c>
      <c r="C222" s="57" t="s">
        <v>283</v>
      </c>
      <c r="D222" s="59" t="s">
        <v>286</v>
      </c>
      <c r="E222" s="68">
        <v>300</v>
      </c>
    </row>
    <row r="223" spans="1:5" ht="12.75" customHeight="1">
      <c r="A223" s="60" t="s">
        <v>2984</v>
      </c>
      <c r="B223" s="61">
        <v>39974</v>
      </c>
      <c r="C223" s="60" t="s">
        <v>283</v>
      </c>
      <c r="D223" s="65" t="s">
        <v>315</v>
      </c>
      <c r="E223" s="67">
        <v>11.942105</v>
      </c>
    </row>
    <row r="224" spans="1:5" ht="12.75" customHeight="1">
      <c r="A224" s="57" t="s">
        <v>2985</v>
      </c>
      <c r="B224" s="62">
        <v>39930</v>
      </c>
      <c r="C224" s="57" t="s">
        <v>283</v>
      </c>
      <c r="D224" s="59" t="s">
        <v>316</v>
      </c>
      <c r="E224" s="68">
        <v>2035.591</v>
      </c>
    </row>
    <row r="225" spans="1:5" ht="12.75" customHeight="1">
      <c r="A225" s="60" t="s">
        <v>2986</v>
      </c>
      <c r="B225" s="61">
        <v>39930</v>
      </c>
      <c r="C225" s="60" t="s">
        <v>283</v>
      </c>
      <c r="D225" s="65" t="s">
        <v>316</v>
      </c>
      <c r="E225" s="67">
        <v>964.409</v>
      </c>
    </row>
    <row r="226" spans="1:5" ht="12.75" customHeight="1">
      <c r="A226" s="57" t="s">
        <v>2987</v>
      </c>
      <c r="B226" s="62">
        <v>39925</v>
      </c>
      <c r="C226" s="57" t="s">
        <v>283</v>
      </c>
      <c r="D226" s="59" t="s">
        <v>317</v>
      </c>
      <c r="E226" s="68">
        <v>600</v>
      </c>
    </row>
    <row r="227" spans="1:5" ht="12.75" customHeight="1">
      <c r="A227" s="60" t="s">
        <v>2988</v>
      </c>
      <c r="B227" s="61">
        <v>39821</v>
      </c>
      <c r="C227" s="60" t="s">
        <v>283</v>
      </c>
      <c r="D227" s="65" t="s">
        <v>318</v>
      </c>
      <c r="E227" s="67">
        <v>610</v>
      </c>
    </row>
    <row r="228" spans="1:5" ht="12.75" customHeight="1">
      <c r="A228" s="46"/>
      <c r="B228" s="46"/>
      <c r="C228" s="46"/>
      <c r="D228" s="46" t="s">
        <v>108</v>
      </c>
      <c r="E228" s="47">
        <f>SUM(E196:E227)</f>
        <v>11080.348105</v>
      </c>
    </row>
    <row r="229" spans="1:5" ht="12.75" customHeight="1">
      <c r="A229" s="34"/>
      <c r="B229" s="34"/>
      <c r="C229" s="34"/>
      <c r="D229" s="34"/>
      <c r="E229" s="34"/>
    </row>
    <row r="230" spans="1:5" ht="12.75" customHeight="1">
      <c r="A230" s="32"/>
      <c r="B230" s="36"/>
      <c r="C230" s="32"/>
      <c r="D230" s="32"/>
      <c r="E230" s="78"/>
    </row>
    <row r="231" spans="1:10" ht="19.5" customHeight="1">
      <c r="A231" s="220" t="s">
        <v>109</v>
      </c>
      <c r="B231" s="221"/>
      <c r="C231" s="221"/>
      <c r="D231" s="221"/>
      <c r="E231" s="221"/>
      <c r="F231" s="15"/>
      <c r="G231" s="16"/>
      <c r="H231" s="17"/>
      <c r="I231" s="19"/>
      <c r="J231" s="19"/>
    </row>
    <row r="232" spans="1:10" ht="12.75" customHeight="1">
      <c r="A232" s="50" t="s">
        <v>3</v>
      </c>
      <c r="B232" s="50" t="s">
        <v>3208</v>
      </c>
      <c r="C232" s="44" t="s">
        <v>4</v>
      </c>
      <c r="D232" s="50" t="s">
        <v>5</v>
      </c>
      <c r="E232" s="45" t="s">
        <v>669</v>
      </c>
      <c r="F232" s="18"/>
      <c r="H232"/>
      <c r="I232" s="19"/>
      <c r="J232" s="19"/>
    </row>
    <row r="233" spans="1:5" ht="12.75" customHeight="1">
      <c r="A233" s="57" t="s">
        <v>2989</v>
      </c>
      <c r="B233" s="62">
        <v>39744</v>
      </c>
      <c r="C233" s="57" t="s">
        <v>283</v>
      </c>
      <c r="D233" s="59" t="s">
        <v>319</v>
      </c>
      <c r="E233" s="68">
        <v>120</v>
      </c>
    </row>
    <row r="234" spans="1:5" ht="12.75" customHeight="1">
      <c r="A234" s="60" t="s">
        <v>2990</v>
      </c>
      <c r="B234" s="61">
        <v>39744</v>
      </c>
      <c r="C234" s="60" t="s">
        <v>283</v>
      </c>
      <c r="D234" s="65" t="s">
        <v>319</v>
      </c>
      <c r="E234" s="67">
        <v>100</v>
      </c>
    </row>
    <row r="235" spans="1:5" ht="12.75" customHeight="1">
      <c r="A235" s="57" t="s">
        <v>2991</v>
      </c>
      <c r="B235" s="62">
        <v>39738</v>
      </c>
      <c r="C235" s="57" t="s">
        <v>283</v>
      </c>
      <c r="D235" s="59" t="s">
        <v>320</v>
      </c>
      <c r="E235" s="68">
        <v>91.13</v>
      </c>
    </row>
    <row r="236" spans="1:5" ht="12.75" customHeight="1">
      <c r="A236" s="60" t="s">
        <v>2992</v>
      </c>
      <c r="B236" s="61">
        <v>39738</v>
      </c>
      <c r="C236" s="60" t="s">
        <v>283</v>
      </c>
      <c r="D236" s="65" t="s">
        <v>320</v>
      </c>
      <c r="E236" s="67">
        <v>249.76</v>
      </c>
    </row>
    <row r="237" spans="1:5" ht="12.75" customHeight="1">
      <c r="A237" s="57" t="s">
        <v>2993</v>
      </c>
      <c r="B237" s="62">
        <v>39658</v>
      </c>
      <c r="C237" s="57" t="s">
        <v>321</v>
      </c>
      <c r="D237" s="59" t="s">
        <v>322</v>
      </c>
      <c r="E237" s="68">
        <v>200</v>
      </c>
    </row>
    <row r="238" spans="1:5" ht="12.75" customHeight="1">
      <c r="A238" s="60" t="s">
        <v>2994</v>
      </c>
      <c r="B238" s="61">
        <v>39658</v>
      </c>
      <c r="C238" s="60" t="s">
        <v>321</v>
      </c>
      <c r="D238" s="65" t="s">
        <v>322</v>
      </c>
      <c r="E238" s="67">
        <v>750</v>
      </c>
    </row>
    <row r="239" spans="1:5" ht="12.75" customHeight="1">
      <c r="A239" s="57" t="s">
        <v>2995</v>
      </c>
      <c r="B239" s="62">
        <v>39658</v>
      </c>
      <c r="C239" s="57" t="s">
        <v>283</v>
      </c>
      <c r="D239" s="59" t="s">
        <v>323</v>
      </c>
      <c r="E239" s="68">
        <v>250</v>
      </c>
    </row>
    <row r="240" spans="1:5" ht="12.75" customHeight="1">
      <c r="A240" s="60" t="s">
        <v>2996</v>
      </c>
      <c r="B240" s="61">
        <v>39654</v>
      </c>
      <c r="C240" s="60" t="s">
        <v>283</v>
      </c>
      <c r="D240" s="65" t="s">
        <v>297</v>
      </c>
      <c r="E240" s="67">
        <v>28.6</v>
      </c>
    </row>
    <row r="241" spans="1:5" ht="12.75" customHeight="1">
      <c r="A241" s="57" t="s">
        <v>2997</v>
      </c>
      <c r="B241" s="62">
        <v>39654</v>
      </c>
      <c r="C241" s="57" t="s">
        <v>283</v>
      </c>
      <c r="D241" s="59" t="s">
        <v>297</v>
      </c>
      <c r="E241" s="68">
        <v>271.4</v>
      </c>
    </row>
    <row r="242" spans="1:5" ht="12.75" customHeight="1">
      <c r="A242" s="60" t="s">
        <v>2998</v>
      </c>
      <c r="B242" s="61">
        <v>39654</v>
      </c>
      <c r="C242" s="60" t="s">
        <v>283</v>
      </c>
      <c r="D242" s="65" t="s">
        <v>166</v>
      </c>
      <c r="E242" s="67">
        <v>200</v>
      </c>
    </row>
    <row r="243" spans="1:5" ht="12.75" customHeight="1">
      <c r="A243" s="57" t="s">
        <v>2999</v>
      </c>
      <c r="B243" s="62">
        <v>39652</v>
      </c>
      <c r="C243" s="57" t="s">
        <v>283</v>
      </c>
      <c r="D243" s="59" t="s">
        <v>324</v>
      </c>
      <c r="E243" s="68">
        <v>364.4</v>
      </c>
    </row>
    <row r="244" spans="1:5" ht="12.75" customHeight="1">
      <c r="A244" s="60" t="s">
        <v>3000</v>
      </c>
      <c r="B244" s="61">
        <v>39630</v>
      </c>
      <c r="C244" s="60" t="s">
        <v>283</v>
      </c>
      <c r="D244" s="65" t="s">
        <v>326</v>
      </c>
      <c r="E244" s="67">
        <v>460</v>
      </c>
    </row>
    <row r="245" spans="1:5" ht="12.75" customHeight="1">
      <c r="A245" s="57" t="s">
        <v>3001</v>
      </c>
      <c r="B245" s="62">
        <v>39630</v>
      </c>
      <c r="C245" s="57" t="s">
        <v>283</v>
      </c>
      <c r="D245" s="59" t="s">
        <v>326</v>
      </c>
      <c r="E245" s="68">
        <v>1150</v>
      </c>
    </row>
    <row r="246" spans="1:5" ht="12.75" customHeight="1">
      <c r="A246" s="60" t="s">
        <v>3002</v>
      </c>
      <c r="B246" s="61">
        <v>39623</v>
      </c>
      <c r="C246" s="60" t="s">
        <v>283</v>
      </c>
      <c r="D246" s="65" t="s">
        <v>327</v>
      </c>
      <c r="E246" s="67">
        <v>125</v>
      </c>
    </row>
    <row r="247" spans="1:5" ht="12.75" customHeight="1">
      <c r="A247" s="57" t="s">
        <v>3003</v>
      </c>
      <c r="B247" s="62">
        <v>39623</v>
      </c>
      <c r="C247" s="57" t="s">
        <v>283</v>
      </c>
      <c r="D247" s="59" t="s">
        <v>327</v>
      </c>
      <c r="E247" s="68">
        <v>125</v>
      </c>
    </row>
    <row r="248" spans="1:5" ht="12.75" customHeight="1">
      <c r="A248" s="60" t="s">
        <v>3004</v>
      </c>
      <c r="B248" s="61">
        <v>39605</v>
      </c>
      <c r="C248" s="60" t="s">
        <v>283</v>
      </c>
      <c r="D248" s="65" t="s">
        <v>328</v>
      </c>
      <c r="E248" s="67">
        <v>230</v>
      </c>
    </row>
    <row r="249" spans="1:5" ht="12.75" customHeight="1">
      <c r="A249" s="57" t="s">
        <v>3005</v>
      </c>
      <c r="B249" s="62">
        <v>39563</v>
      </c>
      <c r="C249" s="57" t="s">
        <v>283</v>
      </c>
      <c r="D249" s="59" t="s">
        <v>329</v>
      </c>
      <c r="E249" s="68">
        <v>180</v>
      </c>
    </row>
    <row r="250" spans="1:5" ht="12.75" customHeight="1">
      <c r="A250" s="60" t="s">
        <v>3006</v>
      </c>
      <c r="B250" s="61">
        <v>39562</v>
      </c>
      <c r="C250" s="60" t="s">
        <v>283</v>
      </c>
      <c r="D250" s="65" t="s">
        <v>330</v>
      </c>
      <c r="E250" s="67">
        <v>20</v>
      </c>
    </row>
    <row r="251" spans="1:5" ht="12.75" customHeight="1">
      <c r="A251" s="57" t="s">
        <v>331</v>
      </c>
      <c r="B251" s="62">
        <v>39556</v>
      </c>
      <c r="C251" s="57" t="s">
        <v>283</v>
      </c>
      <c r="D251" s="59" t="s">
        <v>332</v>
      </c>
      <c r="E251" s="68">
        <v>150</v>
      </c>
    </row>
    <row r="252" spans="1:5" ht="12.75" customHeight="1">
      <c r="A252" s="60" t="s">
        <v>3007</v>
      </c>
      <c r="B252" s="61">
        <v>39507</v>
      </c>
      <c r="C252" s="60" t="s">
        <v>283</v>
      </c>
      <c r="D252" s="65" t="s">
        <v>230</v>
      </c>
      <c r="E252" s="67">
        <v>500</v>
      </c>
    </row>
    <row r="253" spans="1:5" ht="12.75" customHeight="1">
      <c r="A253" s="57" t="s">
        <v>3008</v>
      </c>
      <c r="B253" s="62">
        <v>39500</v>
      </c>
      <c r="C253" s="57" t="s">
        <v>283</v>
      </c>
      <c r="D253" s="59" t="s">
        <v>333</v>
      </c>
      <c r="E253" s="68">
        <v>73.248</v>
      </c>
    </row>
    <row r="254" spans="1:5" ht="12.75" customHeight="1">
      <c r="A254" s="60" t="s">
        <v>3009</v>
      </c>
      <c r="B254" s="61">
        <v>39498</v>
      </c>
      <c r="C254" s="60" t="s">
        <v>283</v>
      </c>
      <c r="D254" s="65" t="s">
        <v>334</v>
      </c>
      <c r="E254" s="67">
        <v>100</v>
      </c>
    </row>
    <row r="255" spans="1:5" ht="12.75" customHeight="1">
      <c r="A255" s="57" t="s">
        <v>3010</v>
      </c>
      <c r="B255" s="62">
        <v>39477</v>
      </c>
      <c r="C255" s="57" t="s">
        <v>283</v>
      </c>
      <c r="D255" s="59" t="s">
        <v>72</v>
      </c>
      <c r="E255" s="68">
        <f>185000/1000</f>
        <v>185</v>
      </c>
    </row>
    <row r="256" spans="1:5" ht="12.75" customHeight="1">
      <c r="A256" s="60" t="s">
        <v>3011</v>
      </c>
      <c r="B256" s="61">
        <v>39477</v>
      </c>
      <c r="C256" s="60" t="s">
        <v>283</v>
      </c>
      <c r="D256" s="65" t="s">
        <v>72</v>
      </c>
      <c r="E256" s="67">
        <f>185000/1000</f>
        <v>185</v>
      </c>
    </row>
    <row r="257" spans="1:5" ht="12.75" customHeight="1">
      <c r="A257" s="57" t="s">
        <v>3012</v>
      </c>
      <c r="B257" s="62">
        <v>39477</v>
      </c>
      <c r="C257" s="57" t="s">
        <v>283</v>
      </c>
      <c r="D257" s="59" t="s">
        <v>334</v>
      </c>
      <c r="E257" s="68">
        <f>150000/1000</f>
        <v>150</v>
      </c>
    </row>
    <row r="258" spans="1:5" ht="12.75" customHeight="1">
      <c r="A258" s="60" t="s">
        <v>3013</v>
      </c>
      <c r="B258" s="61">
        <v>39454</v>
      </c>
      <c r="C258" s="60" t="s">
        <v>283</v>
      </c>
      <c r="D258" s="65" t="s">
        <v>339</v>
      </c>
      <c r="E258" s="67">
        <f>50000/1000</f>
        <v>50</v>
      </c>
    </row>
    <row r="259" spans="1:5" ht="12.75" customHeight="1">
      <c r="A259" s="46"/>
      <c r="B259" s="46"/>
      <c r="C259" s="46"/>
      <c r="D259" s="46" t="s">
        <v>135</v>
      </c>
      <c r="E259" s="47">
        <f>SUM(E233:E258)</f>
        <v>6308.538</v>
      </c>
    </row>
    <row r="260" spans="1:5" ht="12.75" customHeight="1">
      <c r="A260" s="34"/>
      <c r="B260" s="34"/>
      <c r="C260" s="34"/>
      <c r="D260" s="34"/>
      <c r="E260" s="34"/>
    </row>
    <row r="261" spans="1:5" ht="12.75" customHeight="1">
      <c r="A261" s="35"/>
      <c r="B261" s="36"/>
      <c r="C261" s="32"/>
      <c r="D261" s="32"/>
      <c r="E261" s="78"/>
    </row>
    <row r="262" spans="1:5" ht="19.5" customHeight="1">
      <c r="A262" s="220" t="s">
        <v>136</v>
      </c>
      <c r="B262" s="221"/>
      <c r="C262" s="221"/>
      <c r="D262" s="221"/>
      <c r="E262" s="221"/>
    </row>
    <row r="263" spans="1:5" ht="12.75" customHeight="1">
      <c r="A263" s="50" t="s">
        <v>3</v>
      </c>
      <c r="B263" s="50" t="s">
        <v>3208</v>
      </c>
      <c r="C263" s="44" t="s">
        <v>4</v>
      </c>
      <c r="D263" s="50" t="s">
        <v>5</v>
      </c>
      <c r="E263" s="45" t="s">
        <v>669</v>
      </c>
    </row>
    <row r="264" spans="1:5" ht="12.75" customHeight="1">
      <c r="A264" s="57" t="s">
        <v>341</v>
      </c>
      <c r="B264" s="62">
        <v>39443</v>
      </c>
      <c r="C264" s="57" t="s">
        <v>283</v>
      </c>
      <c r="D264" s="59" t="s">
        <v>342</v>
      </c>
      <c r="E264" s="68">
        <v>163.6</v>
      </c>
    </row>
    <row r="265" spans="1:5" ht="12.75" customHeight="1">
      <c r="A265" s="60" t="s">
        <v>343</v>
      </c>
      <c r="B265" s="61">
        <v>39442</v>
      </c>
      <c r="C265" s="60" t="s">
        <v>283</v>
      </c>
      <c r="D265" s="65" t="s">
        <v>344</v>
      </c>
      <c r="E265" s="67">
        <v>353.92</v>
      </c>
    </row>
    <row r="266" spans="1:5" ht="12.75" customHeight="1">
      <c r="A266" s="57" t="s">
        <v>345</v>
      </c>
      <c r="B266" s="62">
        <v>39437</v>
      </c>
      <c r="C266" s="57" t="s">
        <v>283</v>
      </c>
      <c r="D266" s="59" t="s">
        <v>185</v>
      </c>
      <c r="E266" s="68">
        <v>150</v>
      </c>
    </row>
    <row r="267" spans="1:5" ht="12.75" customHeight="1">
      <c r="A267" s="60" t="s">
        <v>346</v>
      </c>
      <c r="B267" s="61">
        <v>39433</v>
      </c>
      <c r="C267" s="60" t="s">
        <v>283</v>
      </c>
      <c r="D267" s="65" t="s">
        <v>347</v>
      </c>
      <c r="E267" s="67">
        <v>400</v>
      </c>
    </row>
    <row r="268" spans="1:5" ht="12.75" customHeight="1">
      <c r="A268" s="57" t="s">
        <v>348</v>
      </c>
      <c r="B268" s="62">
        <v>39408</v>
      </c>
      <c r="C268" s="57" t="s">
        <v>283</v>
      </c>
      <c r="D268" s="59" t="s">
        <v>349</v>
      </c>
      <c r="E268" s="68">
        <v>200</v>
      </c>
    </row>
    <row r="269" spans="1:5" ht="12.75" customHeight="1">
      <c r="A269" s="60" t="s">
        <v>3014</v>
      </c>
      <c r="B269" s="61">
        <v>39381</v>
      </c>
      <c r="C269" s="60" t="s">
        <v>283</v>
      </c>
      <c r="D269" s="65" t="s">
        <v>354</v>
      </c>
      <c r="E269" s="67">
        <v>400</v>
      </c>
    </row>
    <row r="270" spans="1:5" ht="12.75" customHeight="1">
      <c r="A270" s="57" t="s">
        <v>3015</v>
      </c>
      <c r="B270" s="62">
        <v>39380</v>
      </c>
      <c r="C270" s="57" t="s">
        <v>283</v>
      </c>
      <c r="D270" s="59" t="s">
        <v>355</v>
      </c>
      <c r="E270" s="68">
        <v>38.5</v>
      </c>
    </row>
    <row r="271" spans="1:5" ht="12.75" customHeight="1">
      <c r="A271" s="60" t="s">
        <v>3016</v>
      </c>
      <c r="B271" s="61">
        <v>39380</v>
      </c>
      <c r="C271" s="60" t="s">
        <v>283</v>
      </c>
      <c r="D271" s="65" t="s">
        <v>355</v>
      </c>
      <c r="E271" s="67">
        <v>164</v>
      </c>
    </row>
    <row r="272" spans="1:5" ht="12.75" customHeight="1">
      <c r="A272" s="57" t="s">
        <v>3017</v>
      </c>
      <c r="B272" s="62">
        <v>39380</v>
      </c>
      <c r="C272" s="57" t="s">
        <v>283</v>
      </c>
      <c r="D272" s="59" t="s">
        <v>356</v>
      </c>
      <c r="E272" s="68">
        <v>450</v>
      </c>
    </row>
    <row r="273" spans="1:5" ht="12.75" customHeight="1">
      <c r="A273" s="60" t="s">
        <v>3018</v>
      </c>
      <c r="B273" s="61">
        <v>39374</v>
      </c>
      <c r="C273" s="60" t="s">
        <v>283</v>
      </c>
      <c r="D273" s="65" t="s">
        <v>349</v>
      </c>
      <c r="E273" s="67">
        <v>600</v>
      </c>
    </row>
    <row r="274" spans="1:5" ht="12.75" customHeight="1">
      <c r="A274" s="57" t="s">
        <v>3019</v>
      </c>
      <c r="B274" s="62">
        <v>39374</v>
      </c>
      <c r="C274" s="57" t="s">
        <v>283</v>
      </c>
      <c r="D274" s="59" t="s">
        <v>357</v>
      </c>
      <c r="E274" s="68">
        <v>1013.85</v>
      </c>
    </row>
    <row r="275" spans="1:5" ht="12.75" customHeight="1">
      <c r="A275" s="60" t="s">
        <v>3020</v>
      </c>
      <c r="B275" s="61">
        <v>39374</v>
      </c>
      <c r="C275" s="60" t="s">
        <v>283</v>
      </c>
      <c r="D275" s="65" t="s">
        <v>357</v>
      </c>
      <c r="E275" s="67">
        <v>1011.15</v>
      </c>
    </row>
    <row r="276" spans="1:5" ht="12.75" customHeight="1">
      <c r="A276" s="57" t="s">
        <v>3021</v>
      </c>
      <c r="B276" s="62">
        <v>39371</v>
      </c>
      <c r="C276" s="57" t="s">
        <v>283</v>
      </c>
      <c r="D276" s="59" t="s">
        <v>358</v>
      </c>
      <c r="E276" s="68">
        <v>100</v>
      </c>
    </row>
    <row r="277" spans="1:5" ht="12.75" customHeight="1">
      <c r="A277" s="60" t="s">
        <v>3022</v>
      </c>
      <c r="B277" s="61">
        <v>39371</v>
      </c>
      <c r="C277" s="60" t="s">
        <v>283</v>
      </c>
      <c r="D277" s="65" t="s">
        <v>359</v>
      </c>
      <c r="E277" s="67">
        <v>100</v>
      </c>
    </row>
    <row r="278" spans="1:5" ht="12.75" customHeight="1">
      <c r="A278" s="57" t="s">
        <v>3023</v>
      </c>
      <c r="B278" s="62">
        <v>39350</v>
      </c>
      <c r="C278" s="57" t="s">
        <v>321</v>
      </c>
      <c r="D278" s="59" t="s">
        <v>360</v>
      </c>
      <c r="E278" s="68">
        <v>380</v>
      </c>
    </row>
    <row r="279" spans="1:5" ht="12.75" customHeight="1">
      <c r="A279" s="60" t="s">
        <v>3024</v>
      </c>
      <c r="B279" s="61">
        <v>39290</v>
      </c>
      <c r="C279" s="60" t="s">
        <v>283</v>
      </c>
      <c r="D279" s="65" t="s">
        <v>305</v>
      </c>
      <c r="E279" s="67">
        <v>550</v>
      </c>
    </row>
    <row r="280" spans="1:5" ht="12.75" customHeight="1">
      <c r="A280" s="57" t="s">
        <v>3025</v>
      </c>
      <c r="B280" s="62">
        <v>39290</v>
      </c>
      <c r="C280" s="57" t="s">
        <v>283</v>
      </c>
      <c r="D280" s="59" t="s">
        <v>305</v>
      </c>
      <c r="E280" s="68">
        <v>800</v>
      </c>
    </row>
    <row r="281" spans="1:5" ht="12.75" customHeight="1">
      <c r="A281" s="60" t="s">
        <v>3026</v>
      </c>
      <c r="B281" s="61">
        <v>39290</v>
      </c>
      <c r="C281" s="60" t="s">
        <v>283</v>
      </c>
      <c r="D281" s="65" t="s">
        <v>362</v>
      </c>
      <c r="E281" s="67">
        <v>280</v>
      </c>
    </row>
    <row r="282" spans="1:5" ht="12.75" customHeight="1">
      <c r="A282" s="57" t="s">
        <v>3027</v>
      </c>
      <c r="B282" s="62">
        <v>39290</v>
      </c>
      <c r="C282" s="57" t="s">
        <v>283</v>
      </c>
      <c r="D282" s="59" t="s">
        <v>362</v>
      </c>
      <c r="E282" s="68">
        <v>185</v>
      </c>
    </row>
    <row r="283" spans="1:5" ht="12.75" customHeight="1">
      <c r="A283" s="60" t="s">
        <v>3028</v>
      </c>
      <c r="B283" s="61">
        <v>39290</v>
      </c>
      <c r="C283" s="60" t="s">
        <v>283</v>
      </c>
      <c r="D283" s="65" t="s">
        <v>362</v>
      </c>
      <c r="E283" s="67">
        <v>185</v>
      </c>
    </row>
    <row r="284" spans="1:5" ht="12.75" customHeight="1">
      <c r="A284" s="57" t="s">
        <v>3029</v>
      </c>
      <c r="B284" s="62">
        <v>39290</v>
      </c>
      <c r="C284" s="57" t="s">
        <v>283</v>
      </c>
      <c r="D284" s="59" t="s">
        <v>363</v>
      </c>
      <c r="E284" s="68">
        <v>250</v>
      </c>
    </row>
    <row r="285" spans="1:5" ht="12.75" customHeight="1">
      <c r="A285" s="60" t="s">
        <v>3030</v>
      </c>
      <c r="B285" s="61">
        <v>39289</v>
      </c>
      <c r="C285" s="60" t="s">
        <v>283</v>
      </c>
      <c r="D285" s="65" t="s">
        <v>364</v>
      </c>
      <c r="E285" s="67">
        <v>50</v>
      </c>
    </row>
    <row r="286" spans="1:5" ht="12.75" customHeight="1">
      <c r="A286" s="57" t="s">
        <v>3031</v>
      </c>
      <c r="B286" s="62">
        <v>39289</v>
      </c>
      <c r="C286" s="57" t="s">
        <v>283</v>
      </c>
      <c r="D286" s="59" t="s">
        <v>364</v>
      </c>
      <c r="E286" s="68">
        <v>270</v>
      </c>
    </row>
    <row r="287" spans="1:5" ht="12.75" customHeight="1">
      <c r="A287" s="60" t="s">
        <v>3032</v>
      </c>
      <c r="B287" s="61">
        <v>39286</v>
      </c>
      <c r="C287" s="60" t="s">
        <v>283</v>
      </c>
      <c r="D287" s="65" t="s">
        <v>366</v>
      </c>
      <c r="E287" s="67">
        <v>130</v>
      </c>
    </row>
    <row r="288" spans="1:5" ht="12.75" customHeight="1">
      <c r="A288" s="57" t="s">
        <v>3033</v>
      </c>
      <c r="B288" s="62">
        <v>39286</v>
      </c>
      <c r="C288" s="57" t="s">
        <v>283</v>
      </c>
      <c r="D288" s="59" t="s">
        <v>367</v>
      </c>
      <c r="E288" s="68">
        <v>250</v>
      </c>
    </row>
    <row r="289" spans="1:5" ht="12.75" customHeight="1">
      <c r="A289" s="60" t="s">
        <v>3034</v>
      </c>
      <c r="B289" s="61">
        <v>39286</v>
      </c>
      <c r="C289" s="60" t="s">
        <v>283</v>
      </c>
      <c r="D289" s="65" t="s">
        <v>368</v>
      </c>
      <c r="E289" s="67">
        <v>300</v>
      </c>
    </row>
    <row r="290" spans="1:5" ht="12.75" customHeight="1">
      <c r="A290" s="57" t="s">
        <v>3035</v>
      </c>
      <c r="B290" s="62">
        <v>39280</v>
      </c>
      <c r="C290" s="57" t="s">
        <v>283</v>
      </c>
      <c r="D290" s="59" t="s">
        <v>370</v>
      </c>
      <c r="E290" s="68">
        <v>75</v>
      </c>
    </row>
    <row r="291" spans="1:5" ht="12.75" customHeight="1">
      <c r="A291" s="60" t="s">
        <v>3036</v>
      </c>
      <c r="B291" s="61">
        <v>39279</v>
      </c>
      <c r="C291" s="60" t="s">
        <v>283</v>
      </c>
      <c r="D291" s="65" t="s">
        <v>371</v>
      </c>
      <c r="E291" s="67">
        <v>306.9</v>
      </c>
    </row>
    <row r="292" spans="1:5" ht="12.75" customHeight="1">
      <c r="A292" s="57" t="s">
        <v>3037</v>
      </c>
      <c r="B292" s="62">
        <v>39273</v>
      </c>
      <c r="C292" s="57" t="s">
        <v>283</v>
      </c>
      <c r="D292" s="59" t="s">
        <v>372</v>
      </c>
      <c r="E292" s="68">
        <v>200</v>
      </c>
    </row>
    <row r="293" spans="1:5" ht="12.75" customHeight="1">
      <c r="A293" s="60" t="s">
        <v>3038</v>
      </c>
      <c r="B293" s="61">
        <v>39269</v>
      </c>
      <c r="C293" s="60" t="s">
        <v>283</v>
      </c>
      <c r="D293" s="65" t="s">
        <v>373</v>
      </c>
      <c r="E293" s="67">
        <v>250</v>
      </c>
    </row>
    <row r="294" spans="1:5" ht="12.75" customHeight="1">
      <c r="A294" s="57" t="s">
        <v>3039</v>
      </c>
      <c r="B294" s="62">
        <v>39260</v>
      </c>
      <c r="C294" s="57" t="s">
        <v>283</v>
      </c>
      <c r="D294" s="59" t="s">
        <v>374</v>
      </c>
      <c r="E294" s="68">
        <v>200</v>
      </c>
    </row>
    <row r="295" spans="1:5" ht="12.75" customHeight="1">
      <c r="A295" s="60" t="s">
        <v>3040</v>
      </c>
      <c r="B295" s="61">
        <v>39252</v>
      </c>
      <c r="C295" s="60" t="s">
        <v>283</v>
      </c>
      <c r="D295" s="65" t="s">
        <v>375</v>
      </c>
      <c r="E295" s="67">
        <v>350</v>
      </c>
    </row>
    <row r="296" spans="1:5" ht="12.75" customHeight="1">
      <c r="A296" s="57" t="s">
        <v>3041</v>
      </c>
      <c r="B296" s="62">
        <v>39233</v>
      </c>
      <c r="C296" s="57" t="s">
        <v>283</v>
      </c>
      <c r="D296" s="59" t="s">
        <v>376</v>
      </c>
      <c r="E296" s="68">
        <v>32</v>
      </c>
    </row>
    <row r="297" spans="1:5" ht="12.75" customHeight="1">
      <c r="A297" s="60" t="s">
        <v>3042</v>
      </c>
      <c r="B297" s="61">
        <v>39233</v>
      </c>
      <c r="C297" s="60" t="s">
        <v>283</v>
      </c>
      <c r="D297" s="65" t="s">
        <v>377</v>
      </c>
      <c r="E297" s="67">
        <v>87.5</v>
      </c>
    </row>
    <row r="298" spans="1:5" ht="12.75" customHeight="1">
      <c r="A298" s="57" t="s">
        <v>3043</v>
      </c>
      <c r="B298" s="62">
        <v>39233</v>
      </c>
      <c r="C298" s="57" t="s">
        <v>283</v>
      </c>
      <c r="D298" s="59" t="s">
        <v>377</v>
      </c>
      <c r="E298" s="68">
        <v>87.5</v>
      </c>
    </row>
    <row r="299" spans="1:5" ht="12.75" customHeight="1">
      <c r="A299" s="60" t="s">
        <v>3044</v>
      </c>
      <c r="B299" s="61">
        <v>39199</v>
      </c>
      <c r="C299" s="60" t="s">
        <v>283</v>
      </c>
      <c r="D299" s="65" t="s">
        <v>72</v>
      </c>
      <c r="E299" s="67">
        <v>500</v>
      </c>
    </row>
    <row r="300" spans="1:5" ht="12.75" customHeight="1">
      <c r="A300" s="57" t="s">
        <v>3045</v>
      </c>
      <c r="B300" s="62">
        <v>39199</v>
      </c>
      <c r="C300" s="57" t="s">
        <v>283</v>
      </c>
      <c r="D300" s="59" t="s">
        <v>379</v>
      </c>
      <c r="E300" s="68">
        <v>540</v>
      </c>
    </row>
    <row r="301" spans="1:5" ht="12.75" customHeight="1">
      <c r="A301" s="60" t="s">
        <v>3046</v>
      </c>
      <c r="B301" s="61">
        <v>39199</v>
      </c>
      <c r="C301" s="60" t="s">
        <v>283</v>
      </c>
      <c r="D301" s="65" t="s">
        <v>379</v>
      </c>
      <c r="E301" s="67">
        <v>239.65</v>
      </c>
    </row>
    <row r="302" spans="1:5" ht="12.75" customHeight="1">
      <c r="A302" s="57" t="s">
        <v>3047</v>
      </c>
      <c r="B302" s="62">
        <v>39192</v>
      </c>
      <c r="C302" s="57" t="s">
        <v>283</v>
      </c>
      <c r="D302" s="59" t="s">
        <v>380</v>
      </c>
      <c r="E302" s="68">
        <v>230</v>
      </c>
    </row>
    <row r="303" spans="1:5" ht="12.75" customHeight="1">
      <c r="A303" s="60" t="s">
        <v>3048</v>
      </c>
      <c r="B303" s="61">
        <v>39189</v>
      </c>
      <c r="C303" s="60" t="s">
        <v>283</v>
      </c>
      <c r="D303" s="65" t="s">
        <v>381</v>
      </c>
      <c r="E303" s="67">
        <v>488.79658659999996</v>
      </c>
    </row>
    <row r="304" spans="1:5" ht="12.75" customHeight="1">
      <c r="A304" s="57" t="s">
        <v>3049</v>
      </c>
      <c r="B304" s="62">
        <v>39189</v>
      </c>
      <c r="C304" s="57" t="s">
        <v>283</v>
      </c>
      <c r="D304" s="59" t="s">
        <v>381</v>
      </c>
      <c r="E304" s="68">
        <v>504.119911</v>
      </c>
    </row>
    <row r="305" spans="1:5" ht="12.75" customHeight="1">
      <c r="A305" s="60" t="s">
        <v>3050</v>
      </c>
      <c r="B305" s="61">
        <v>39164</v>
      </c>
      <c r="C305" s="60" t="s">
        <v>283</v>
      </c>
      <c r="D305" s="65" t="s">
        <v>382</v>
      </c>
      <c r="E305" s="67">
        <v>267.3</v>
      </c>
    </row>
    <row r="306" spans="1:5" ht="12.75" customHeight="1">
      <c r="A306" s="57" t="s">
        <v>3051</v>
      </c>
      <c r="B306" s="62">
        <v>39143</v>
      </c>
      <c r="C306" s="57" t="s">
        <v>321</v>
      </c>
      <c r="D306" s="59" t="s">
        <v>383</v>
      </c>
      <c r="E306" s="68">
        <v>50</v>
      </c>
    </row>
    <row r="307" spans="1:5" ht="12.75" customHeight="1">
      <c r="A307" s="60" t="s">
        <v>3052</v>
      </c>
      <c r="B307" s="61">
        <v>39140</v>
      </c>
      <c r="C307" s="60" t="s">
        <v>283</v>
      </c>
      <c r="D307" s="65" t="s">
        <v>384</v>
      </c>
      <c r="E307" s="67">
        <v>250</v>
      </c>
    </row>
    <row r="308" spans="1:5" ht="12.75" customHeight="1">
      <c r="A308" s="46"/>
      <c r="B308" s="46"/>
      <c r="C308" s="46"/>
      <c r="D308" s="46" t="s">
        <v>276</v>
      </c>
      <c r="E308" s="47">
        <f>SUM(E262:E307)</f>
        <v>13433.786497599998</v>
      </c>
    </row>
    <row r="309" ht="12.75">
      <c r="E309" s="10"/>
    </row>
  </sheetData>
  <sheetProtection/>
  <mergeCells count="12">
    <mergeCell ref="A5:E5"/>
    <mergeCell ref="A12:E12"/>
    <mergeCell ref="A1:E1"/>
    <mergeCell ref="A34:E34"/>
    <mergeCell ref="A53:E53"/>
    <mergeCell ref="A6:E6"/>
    <mergeCell ref="A262:E262"/>
    <mergeCell ref="A93:E93"/>
    <mergeCell ref="A133:E133"/>
    <mergeCell ref="A154:E154"/>
    <mergeCell ref="A194:E194"/>
    <mergeCell ref="A231:E231"/>
  </mergeCells>
  <printOptions/>
  <pageMargins left="0.7874015748031497" right="0.7874015748031497" top="0.984251968503937" bottom="0.984251968503937" header="0.5118110236220472" footer="0.5118110236220472"/>
  <pageSetup fitToHeight="24" horizontalDpi="600" verticalDpi="600" orientation="portrait" paperSize="9" scale="55" r:id="rId1"/>
  <rowBreaks count="4" manualBreakCount="4">
    <brk id="95" max="4" man="1"/>
    <brk id="163" max="4" man="1"/>
    <brk id="224" max="4" man="1"/>
    <brk id="309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88"/>
  <sheetViews>
    <sheetView showGridLines="0" showRowColHeaders="0" zoomScale="85" zoomScaleNormal="85" zoomScaleSheetLayoutView="50" zoomScalePageLayoutView="0" workbookViewId="0" topLeftCell="A1">
      <selection activeCell="A5" sqref="A5:E5"/>
    </sheetView>
  </sheetViews>
  <sheetFormatPr defaultColWidth="9.140625" defaultRowHeight="12.75"/>
  <cols>
    <col min="1" max="2" width="25.7109375" style="7" customWidth="1"/>
    <col min="3" max="3" width="20.7109375" style="7" customWidth="1"/>
    <col min="4" max="4" width="70.7109375" style="7" customWidth="1"/>
    <col min="5" max="5" width="30.7109375" style="7" customWidth="1"/>
    <col min="6" max="16384" width="9.140625" style="28" customWidth="1"/>
  </cols>
  <sheetData>
    <row r="1" spans="1:6" s="12" customFormat="1" ht="19.5" customHeight="1">
      <c r="A1" s="222" t="s">
        <v>3212</v>
      </c>
      <c r="B1" s="223"/>
      <c r="C1" s="223"/>
      <c r="D1" s="223"/>
      <c r="E1" s="223"/>
      <c r="F1" s="83"/>
    </row>
    <row r="2" spans="1:6" s="12" customFormat="1" ht="30" customHeight="1">
      <c r="A2" s="31" t="s">
        <v>277</v>
      </c>
      <c r="B2" s="3"/>
      <c r="C2" s="4"/>
      <c r="D2" s="4"/>
      <c r="E2" s="4"/>
      <c r="F2" s="83"/>
    </row>
    <row r="3" spans="1:6" s="12" customFormat="1" ht="12.75" customHeight="1">
      <c r="A3" s="2"/>
      <c r="B3" s="3"/>
      <c r="C3" s="4"/>
      <c r="D3" s="4"/>
      <c r="E3" s="4"/>
      <c r="F3" s="83"/>
    </row>
    <row r="4" spans="1:6" s="12" customFormat="1" ht="12.75" customHeight="1">
      <c r="A4" s="2"/>
      <c r="B4" s="3"/>
      <c r="C4" s="4"/>
      <c r="D4" s="4"/>
      <c r="E4" s="4"/>
      <c r="F4" s="83"/>
    </row>
    <row r="5" spans="1:5" s="12" customFormat="1" ht="19.5" customHeight="1">
      <c r="A5" s="217" t="s">
        <v>282</v>
      </c>
      <c r="B5" s="217"/>
      <c r="C5" s="217"/>
      <c r="D5" s="217"/>
      <c r="E5" s="217"/>
    </row>
    <row r="6" spans="1:6" s="7" customFormat="1" ht="19.5" customHeight="1">
      <c r="A6" s="220" t="s">
        <v>3216</v>
      </c>
      <c r="B6" s="221"/>
      <c r="C6" s="221"/>
      <c r="D6" s="221"/>
      <c r="E6" s="221"/>
      <c r="F6" s="51"/>
    </row>
    <row r="7" spans="1:5" s="7" customFormat="1" ht="12.75" customHeight="1">
      <c r="A7" s="50" t="s">
        <v>278</v>
      </c>
      <c r="B7" s="50" t="s">
        <v>3206</v>
      </c>
      <c r="C7" s="44" t="s">
        <v>4</v>
      </c>
      <c r="D7" s="50" t="s">
        <v>5</v>
      </c>
      <c r="E7" s="45" t="s">
        <v>3207</v>
      </c>
    </row>
    <row r="8" spans="1:5" s="7" customFormat="1" ht="12.75">
      <c r="A8" s="63"/>
      <c r="B8" s="62"/>
      <c r="C8" s="57"/>
      <c r="D8" s="64"/>
      <c r="E8" s="66"/>
    </row>
    <row r="9" spans="1:5" s="7" customFormat="1" ht="12.75" customHeight="1">
      <c r="A9" s="46"/>
      <c r="B9" s="46"/>
      <c r="C9" s="46"/>
      <c r="D9" s="46" t="s">
        <v>3215</v>
      </c>
      <c r="E9" s="47" t="s">
        <v>280</v>
      </c>
    </row>
    <row r="10" spans="1:5" ht="12.75" customHeight="1">
      <c r="A10" s="34"/>
      <c r="B10" s="34"/>
      <c r="C10" s="34"/>
      <c r="D10" s="34"/>
      <c r="E10" s="34"/>
    </row>
    <row r="11" spans="1:5" ht="12.75" customHeight="1">
      <c r="A11" s="34"/>
      <c r="B11" s="34"/>
      <c r="C11" s="34"/>
      <c r="D11" s="34"/>
      <c r="E11" s="34"/>
    </row>
    <row r="12" spans="1:6" s="7" customFormat="1" ht="19.5" customHeight="1">
      <c r="A12" s="220" t="s">
        <v>2360</v>
      </c>
      <c r="B12" s="221"/>
      <c r="C12" s="221"/>
      <c r="D12" s="221"/>
      <c r="E12" s="221"/>
      <c r="F12" s="51"/>
    </row>
    <row r="13" spans="1:5" s="7" customFormat="1" ht="12.75" customHeight="1">
      <c r="A13" s="50" t="s">
        <v>278</v>
      </c>
      <c r="B13" s="50" t="s">
        <v>3206</v>
      </c>
      <c r="C13" s="44" t="s">
        <v>4</v>
      </c>
      <c r="D13" s="50" t="s">
        <v>5</v>
      </c>
      <c r="E13" s="45" t="s">
        <v>3207</v>
      </c>
    </row>
    <row r="14" spans="1:5" s="7" customFormat="1" ht="12.75">
      <c r="A14" s="63"/>
      <c r="B14" s="62"/>
      <c r="C14" s="57"/>
      <c r="D14" s="64"/>
      <c r="E14" s="66"/>
    </row>
    <row r="15" spans="1:5" s="7" customFormat="1" ht="12.75" customHeight="1">
      <c r="A15" s="46"/>
      <c r="B15" s="46"/>
      <c r="C15" s="46"/>
      <c r="D15" s="46" t="s">
        <v>2361</v>
      </c>
      <c r="E15" s="47" t="s">
        <v>280</v>
      </c>
    </row>
    <row r="16" spans="1:5" ht="12.75" customHeight="1">
      <c r="A16" s="34"/>
      <c r="B16" s="34"/>
      <c r="C16" s="34"/>
      <c r="D16" s="34"/>
      <c r="E16" s="34"/>
    </row>
    <row r="17" spans="1:5" ht="12.75" customHeight="1">
      <c r="A17" s="34"/>
      <c r="B17" s="34"/>
      <c r="C17" s="34"/>
      <c r="D17" s="34"/>
      <c r="E17" s="34"/>
    </row>
    <row r="18" spans="1:5" s="84" customFormat="1" ht="19.5" customHeight="1">
      <c r="A18" s="220" t="s">
        <v>2128</v>
      </c>
      <c r="B18" s="221"/>
      <c r="C18" s="221"/>
      <c r="D18" s="221"/>
      <c r="E18" s="221"/>
    </row>
    <row r="19" spans="1:5" ht="12.75" customHeight="1">
      <c r="A19" s="50" t="s">
        <v>278</v>
      </c>
      <c r="B19" s="50" t="s">
        <v>3206</v>
      </c>
      <c r="C19" s="44" t="s">
        <v>4</v>
      </c>
      <c r="D19" s="50" t="s">
        <v>5</v>
      </c>
      <c r="E19" s="45" t="s">
        <v>3207</v>
      </c>
    </row>
    <row r="20" spans="1:5" s="7" customFormat="1" ht="12.75" customHeight="1">
      <c r="A20" s="63"/>
      <c r="B20" s="86">
        <v>41803</v>
      </c>
      <c r="C20" s="63" t="s">
        <v>283</v>
      </c>
      <c r="D20" s="64" t="s">
        <v>2208</v>
      </c>
      <c r="E20" s="66">
        <v>800</v>
      </c>
    </row>
    <row r="21" spans="1:5" s="7" customFormat="1" ht="12.75" customHeight="1">
      <c r="A21" s="60"/>
      <c r="B21" s="61">
        <v>41787</v>
      </c>
      <c r="C21" s="60" t="s">
        <v>283</v>
      </c>
      <c r="D21" s="65" t="s">
        <v>480</v>
      </c>
      <c r="E21" s="67">
        <v>70</v>
      </c>
    </row>
    <row r="22" spans="1:5" s="7" customFormat="1" ht="12.75" customHeight="1">
      <c r="A22" s="46"/>
      <c r="B22" s="46"/>
      <c r="C22" s="46"/>
      <c r="D22" s="46" t="s">
        <v>2127</v>
      </c>
      <c r="E22" s="47">
        <f>SUM(E20:E21)</f>
        <v>870</v>
      </c>
    </row>
    <row r="23" spans="1:5" ht="12.75" customHeight="1">
      <c r="A23" s="34"/>
      <c r="B23" s="34"/>
      <c r="C23" s="34"/>
      <c r="D23" s="34"/>
      <c r="E23" s="34"/>
    </row>
    <row r="24" spans="1:5" ht="12.75" customHeight="1">
      <c r="A24" s="34"/>
      <c r="B24" s="34"/>
      <c r="C24" s="34"/>
      <c r="D24" s="34"/>
      <c r="E24" s="34"/>
    </row>
    <row r="25" spans="1:6" s="7" customFormat="1" ht="19.5" customHeight="1">
      <c r="A25" s="220" t="s">
        <v>1794</v>
      </c>
      <c r="B25" s="221"/>
      <c r="C25" s="221"/>
      <c r="D25" s="221"/>
      <c r="E25" s="221"/>
      <c r="F25" s="51"/>
    </row>
    <row r="26" spans="1:5" s="7" customFormat="1" ht="12.75" customHeight="1">
      <c r="A26" s="50" t="s">
        <v>278</v>
      </c>
      <c r="B26" s="50" t="s">
        <v>3206</v>
      </c>
      <c r="C26" s="44" t="s">
        <v>4</v>
      </c>
      <c r="D26" s="50" t="s">
        <v>5</v>
      </c>
      <c r="E26" s="45" t="s">
        <v>3207</v>
      </c>
    </row>
    <row r="27" spans="1:5" s="7" customFormat="1" ht="12.75">
      <c r="A27" s="63"/>
      <c r="B27" s="62"/>
      <c r="C27" s="57"/>
      <c r="D27" s="64"/>
      <c r="E27" s="66"/>
    </row>
    <row r="28" spans="1:5" s="7" customFormat="1" ht="12.75" customHeight="1">
      <c r="A28" s="46"/>
      <c r="B28" s="46"/>
      <c r="C28" s="46"/>
      <c r="D28" s="46" t="s">
        <v>1798</v>
      </c>
      <c r="E28" s="47" t="s">
        <v>280</v>
      </c>
    </row>
    <row r="29" spans="1:5" ht="12.75" customHeight="1">
      <c r="A29" s="38"/>
      <c r="B29" s="87"/>
      <c r="C29" s="32"/>
      <c r="D29" s="32"/>
      <c r="E29" s="32"/>
    </row>
    <row r="30" spans="1:5" ht="12.75" customHeight="1">
      <c r="A30" s="38"/>
      <c r="B30" s="56"/>
      <c r="C30" s="32"/>
      <c r="D30" s="32"/>
      <c r="E30" s="32"/>
    </row>
    <row r="31" spans="1:6" s="7" customFormat="1" ht="19.5" customHeight="1">
      <c r="A31" s="220" t="s">
        <v>1484</v>
      </c>
      <c r="B31" s="221"/>
      <c r="C31" s="221"/>
      <c r="D31" s="221"/>
      <c r="E31" s="221"/>
      <c r="F31" s="51"/>
    </row>
    <row r="32" spans="1:5" s="7" customFormat="1" ht="12.75" customHeight="1">
      <c r="A32" s="50" t="s">
        <v>278</v>
      </c>
      <c r="B32" s="50" t="s">
        <v>3206</v>
      </c>
      <c r="C32" s="44" t="s">
        <v>4</v>
      </c>
      <c r="D32" s="50" t="s">
        <v>5</v>
      </c>
      <c r="E32" s="45" t="s">
        <v>3207</v>
      </c>
    </row>
    <row r="33" spans="1:5" s="7" customFormat="1" ht="12.75">
      <c r="A33" s="63"/>
      <c r="B33" s="62"/>
      <c r="C33" s="57"/>
      <c r="D33" s="64"/>
      <c r="E33" s="66"/>
    </row>
    <row r="34" spans="1:5" s="7" customFormat="1" ht="12.75" customHeight="1">
      <c r="A34" s="46"/>
      <c r="B34" s="46"/>
      <c r="C34" s="46"/>
      <c r="D34" s="46" t="s">
        <v>1485</v>
      </c>
      <c r="E34" s="47" t="s">
        <v>280</v>
      </c>
    </row>
    <row r="35" spans="1:5" ht="12.75" customHeight="1">
      <c r="A35" s="38"/>
      <c r="B35" s="32"/>
      <c r="C35" s="32"/>
      <c r="D35" s="32"/>
      <c r="E35" s="32"/>
    </row>
    <row r="36" spans="1:5" ht="12.75" customHeight="1">
      <c r="A36" s="38"/>
      <c r="B36" s="32"/>
      <c r="C36" s="32"/>
      <c r="D36" s="32"/>
      <c r="E36" s="32"/>
    </row>
    <row r="37" spans="1:6" s="7" customFormat="1" ht="19.5" customHeight="1">
      <c r="A37" s="220" t="s">
        <v>2</v>
      </c>
      <c r="B37" s="221"/>
      <c r="C37" s="221"/>
      <c r="D37" s="221"/>
      <c r="E37" s="221"/>
      <c r="F37" s="51"/>
    </row>
    <row r="38" spans="1:5" s="7" customFormat="1" ht="12.75" customHeight="1">
      <c r="A38" s="50" t="s">
        <v>278</v>
      </c>
      <c r="B38" s="50" t="s">
        <v>3206</v>
      </c>
      <c r="C38" s="44" t="s">
        <v>4</v>
      </c>
      <c r="D38" s="50" t="s">
        <v>5</v>
      </c>
      <c r="E38" s="45" t="s">
        <v>3207</v>
      </c>
    </row>
    <row r="39" spans="1:5" s="7" customFormat="1" ht="12.75">
      <c r="A39" s="63"/>
      <c r="B39" s="62"/>
      <c r="C39" s="57"/>
      <c r="D39" s="64"/>
      <c r="E39" s="66"/>
    </row>
    <row r="40" spans="1:5" s="7" customFormat="1" ht="12.75" customHeight="1">
      <c r="A40" s="46"/>
      <c r="B40" s="46"/>
      <c r="C40" s="46"/>
      <c r="D40" s="46" t="s">
        <v>6</v>
      </c>
      <c r="E40" s="47" t="s">
        <v>280</v>
      </c>
    </row>
    <row r="41" spans="1:5" ht="12.75" customHeight="1">
      <c r="A41" s="38"/>
      <c r="B41" s="32"/>
      <c r="C41" s="32"/>
      <c r="D41" s="32"/>
      <c r="E41" s="32"/>
    </row>
    <row r="42" spans="1:5" ht="12.75" customHeight="1">
      <c r="A42" s="32"/>
      <c r="B42" s="36"/>
      <c r="C42" s="32"/>
      <c r="D42" s="32"/>
      <c r="E42" s="78"/>
    </row>
    <row r="43" spans="1:5" s="84" customFormat="1" ht="19.5" customHeight="1">
      <c r="A43" s="220" t="s">
        <v>7</v>
      </c>
      <c r="B43" s="221"/>
      <c r="C43" s="221"/>
      <c r="D43" s="221"/>
      <c r="E43" s="221"/>
    </row>
    <row r="44" spans="1:5" ht="12.75" customHeight="1">
      <c r="A44" s="50" t="s">
        <v>278</v>
      </c>
      <c r="B44" s="50" t="s">
        <v>3206</v>
      </c>
      <c r="C44" s="44" t="s">
        <v>4</v>
      </c>
      <c r="D44" s="50" t="s">
        <v>5</v>
      </c>
      <c r="E44" s="45" t="s">
        <v>3207</v>
      </c>
    </row>
    <row r="45" spans="1:5" s="7" customFormat="1" ht="12.75" customHeight="1">
      <c r="A45" s="63"/>
      <c r="B45" s="86">
        <v>40443</v>
      </c>
      <c r="C45" s="63" t="s">
        <v>283</v>
      </c>
      <c r="D45" s="64" t="s">
        <v>385</v>
      </c>
      <c r="E45" s="66">
        <v>600</v>
      </c>
    </row>
    <row r="46" spans="1:5" s="7" customFormat="1" ht="12.75" customHeight="1">
      <c r="A46" s="60"/>
      <c r="B46" s="61">
        <v>40443</v>
      </c>
      <c r="C46" s="60" t="s">
        <v>283</v>
      </c>
      <c r="D46" s="65" t="s">
        <v>385</v>
      </c>
      <c r="E46" s="67">
        <v>600</v>
      </c>
    </row>
    <row r="47" spans="1:5" s="7" customFormat="1" ht="12.75" customHeight="1">
      <c r="A47" s="46"/>
      <c r="B47" s="46"/>
      <c r="C47" s="46"/>
      <c r="D47" s="46" t="s">
        <v>59</v>
      </c>
      <c r="E47" s="47">
        <f>SUM(E46)</f>
        <v>600</v>
      </c>
    </row>
    <row r="48" spans="1:5" ht="12.75" customHeight="1">
      <c r="A48" s="38"/>
      <c r="B48" s="32"/>
      <c r="C48" s="32"/>
      <c r="D48" s="32"/>
      <c r="E48" s="32"/>
    </row>
    <row r="49" spans="1:5" ht="12.75" customHeight="1">
      <c r="A49" s="32"/>
      <c r="B49" s="36"/>
      <c r="C49" s="32"/>
      <c r="D49" s="32"/>
      <c r="E49" s="78"/>
    </row>
    <row r="50" spans="1:5" s="84" customFormat="1" ht="19.5" customHeight="1">
      <c r="A50" s="220" t="s">
        <v>60</v>
      </c>
      <c r="B50" s="221"/>
      <c r="C50" s="221"/>
      <c r="D50" s="221"/>
      <c r="E50" s="221"/>
    </row>
    <row r="51" spans="1:5" ht="12.75" customHeight="1">
      <c r="A51" s="50" t="s">
        <v>278</v>
      </c>
      <c r="B51" s="50" t="s">
        <v>3206</v>
      </c>
      <c r="C51" s="44" t="s">
        <v>4</v>
      </c>
      <c r="D51" s="50" t="s">
        <v>5</v>
      </c>
      <c r="E51" s="45" t="s">
        <v>3207</v>
      </c>
    </row>
    <row r="52" spans="1:5" s="7" customFormat="1" ht="12.75" customHeight="1">
      <c r="A52" s="63"/>
      <c r="B52" s="86">
        <v>40164</v>
      </c>
      <c r="C52" s="63" t="s">
        <v>283</v>
      </c>
      <c r="D52" s="64" t="s">
        <v>166</v>
      </c>
      <c r="E52" s="66">
        <v>30</v>
      </c>
    </row>
    <row r="53" spans="1:5" s="7" customFormat="1" ht="12.75" customHeight="1">
      <c r="A53" s="60"/>
      <c r="B53" s="61">
        <v>40081</v>
      </c>
      <c r="C53" s="60" t="s">
        <v>283</v>
      </c>
      <c r="D53" s="65" t="s">
        <v>52</v>
      </c>
      <c r="E53" s="67">
        <v>300</v>
      </c>
    </row>
    <row r="54" spans="1:5" s="7" customFormat="1" ht="12.75" customHeight="1">
      <c r="A54" s="57"/>
      <c r="B54" s="62">
        <v>39939</v>
      </c>
      <c r="C54" s="57" t="s">
        <v>283</v>
      </c>
      <c r="D54" s="59" t="s">
        <v>386</v>
      </c>
      <c r="E54" s="68">
        <v>600</v>
      </c>
    </row>
    <row r="55" spans="1:5" s="7" customFormat="1" ht="12.75" customHeight="1">
      <c r="A55" s="60"/>
      <c r="B55" s="61">
        <v>39884</v>
      </c>
      <c r="C55" s="60" t="s">
        <v>283</v>
      </c>
      <c r="D55" s="65" t="s">
        <v>387</v>
      </c>
      <c r="E55" s="67">
        <v>40</v>
      </c>
    </row>
    <row r="56" spans="1:5" s="7" customFormat="1" ht="12.75" customHeight="1">
      <c r="A56" s="57"/>
      <c r="B56" s="62">
        <v>39828</v>
      </c>
      <c r="C56" s="57" t="s">
        <v>283</v>
      </c>
      <c r="D56" s="59" t="s">
        <v>307</v>
      </c>
      <c r="E56" s="68">
        <v>210</v>
      </c>
    </row>
    <row r="57" spans="1:5" s="7" customFormat="1" ht="12.75" customHeight="1">
      <c r="A57" s="46"/>
      <c r="B57" s="46"/>
      <c r="C57" s="46"/>
      <c r="D57" s="46" t="s">
        <v>108</v>
      </c>
      <c r="E57" s="47">
        <f>SUM(E52:E56)</f>
        <v>1180</v>
      </c>
    </row>
    <row r="58" spans="1:5" ht="12.75" customHeight="1">
      <c r="A58" s="38"/>
      <c r="B58" s="32"/>
      <c r="C58" s="32"/>
      <c r="D58" s="32"/>
      <c r="E58" s="32"/>
    </row>
    <row r="59" spans="1:5" ht="12.75" customHeight="1">
      <c r="A59" s="32"/>
      <c r="B59" s="36"/>
      <c r="C59" s="32"/>
      <c r="D59" s="32"/>
      <c r="E59" s="78"/>
    </row>
    <row r="60" spans="1:5" s="84" customFormat="1" ht="19.5" customHeight="1">
      <c r="A60" s="220" t="s">
        <v>109</v>
      </c>
      <c r="B60" s="221"/>
      <c r="C60" s="221"/>
      <c r="D60" s="221"/>
      <c r="E60" s="221"/>
    </row>
    <row r="61" spans="1:5" ht="12.75" customHeight="1">
      <c r="A61" s="50" t="s">
        <v>278</v>
      </c>
      <c r="B61" s="50" t="s">
        <v>3206</v>
      </c>
      <c r="C61" s="44" t="s">
        <v>4</v>
      </c>
      <c r="D61" s="50" t="s">
        <v>5</v>
      </c>
      <c r="E61" s="45" t="s">
        <v>3207</v>
      </c>
    </row>
    <row r="62" spans="1:5" s="7" customFormat="1" ht="12.75" customHeight="1">
      <c r="A62" s="63"/>
      <c r="B62" s="86">
        <v>39808</v>
      </c>
      <c r="C62" s="63" t="s">
        <v>283</v>
      </c>
      <c r="D62" s="64" t="s">
        <v>388</v>
      </c>
      <c r="E62" s="66">
        <v>600</v>
      </c>
    </row>
    <row r="63" spans="1:5" s="7" customFormat="1" ht="12.75" customHeight="1">
      <c r="A63" s="60"/>
      <c r="B63" s="61">
        <v>39805</v>
      </c>
      <c r="C63" s="60" t="s">
        <v>283</v>
      </c>
      <c r="D63" s="65" t="s">
        <v>309</v>
      </c>
      <c r="E63" s="67">
        <v>500</v>
      </c>
    </row>
    <row r="64" spans="1:5" s="7" customFormat="1" ht="12.75" customHeight="1">
      <c r="A64" s="57"/>
      <c r="B64" s="62">
        <v>39744</v>
      </c>
      <c r="C64" s="57" t="s">
        <v>283</v>
      </c>
      <c r="D64" s="59" t="s">
        <v>389</v>
      </c>
      <c r="E64" s="68">
        <v>100</v>
      </c>
    </row>
    <row r="65" spans="1:5" s="7" customFormat="1" ht="12.75" customHeight="1">
      <c r="A65" s="60"/>
      <c r="B65" s="61">
        <v>39738</v>
      </c>
      <c r="C65" s="60" t="s">
        <v>283</v>
      </c>
      <c r="D65" s="65" t="s">
        <v>390</v>
      </c>
      <c r="E65" s="67">
        <v>40</v>
      </c>
    </row>
    <row r="66" spans="1:5" s="7" customFormat="1" ht="12.75" customHeight="1">
      <c r="A66" s="57"/>
      <c r="B66" s="62">
        <v>39715</v>
      </c>
      <c r="C66" s="57" t="s">
        <v>283</v>
      </c>
      <c r="D66" s="59" t="s">
        <v>391</v>
      </c>
      <c r="E66" s="68">
        <v>300</v>
      </c>
    </row>
    <row r="67" spans="1:5" s="7" customFormat="1" ht="12.75" customHeight="1">
      <c r="A67" s="60"/>
      <c r="B67" s="61">
        <v>39696</v>
      </c>
      <c r="C67" s="60" t="s">
        <v>283</v>
      </c>
      <c r="D67" s="65" t="s">
        <v>392</v>
      </c>
      <c r="E67" s="67">
        <v>300</v>
      </c>
    </row>
    <row r="68" spans="1:5" s="7" customFormat="1" ht="12.75" customHeight="1">
      <c r="A68" s="57"/>
      <c r="B68" s="62">
        <v>39679</v>
      </c>
      <c r="C68" s="57" t="s">
        <v>283</v>
      </c>
      <c r="D68" s="59" t="s">
        <v>393</v>
      </c>
      <c r="E68" s="68">
        <v>100</v>
      </c>
    </row>
    <row r="69" spans="1:5" s="7" customFormat="1" ht="12.75" customHeight="1">
      <c r="A69" s="60"/>
      <c r="B69" s="61">
        <v>39679</v>
      </c>
      <c r="C69" s="60" t="s">
        <v>283</v>
      </c>
      <c r="D69" s="65" t="s">
        <v>394</v>
      </c>
      <c r="E69" s="67">
        <v>150</v>
      </c>
    </row>
    <row r="70" spans="1:5" s="7" customFormat="1" ht="12.75" customHeight="1">
      <c r="A70" s="57"/>
      <c r="B70" s="62">
        <v>39667</v>
      </c>
      <c r="C70" s="57" t="s">
        <v>283</v>
      </c>
      <c r="D70" s="59" t="s">
        <v>395</v>
      </c>
      <c r="E70" s="68">
        <v>166.666668</v>
      </c>
    </row>
    <row r="71" spans="1:5" s="7" customFormat="1" ht="12.75" customHeight="1">
      <c r="A71" s="60"/>
      <c r="B71" s="61">
        <v>39667</v>
      </c>
      <c r="C71" s="60" t="s">
        <v>283</v>
      </c>
      <c r="D71" s="65" t="s">
        <v>396</v>
      </c>
      <c r="E71" s="67">
        <v>166.666666</v>
      </c>
    </row>
    <row r="72" spans="1:5" s="7" customFormat="1" ht="12.75" customHeight="1">
      <c r="A72" s="57"/>
      <c r="B72" s="62">
        <v>39667</v>
      </c>
      <c r="C72" s="57" t="s">
        <v>283</v>
      </c>
      <c r="D72" s="59" t="s">
        <v>397</v>
      </c>
      <c r="E72" s="68">
        <v>166.666666</v>
      </c>
    </row>
    <row r="73" spans="1:5" s="7" customFormat="1" ht="12.75" customHeight="1">
      <c r="A73" s="46"/>
      <c r="B73" s="46"/>
      <c r="C73" s="46"/>
      <c r="D73" s="46" t="s">
        <v>135</v>
      </c>
      <c r="E73" s="47">
        <f>SUM(E62:E72)</f>
        <v>2590</v>
      </c>
    </row>
    <row r="74" spans="1:5" ht="12.75" customHeight="1">
      <c r="A74" s="38"/>
      <c r="B74" s="32"/>
      <c r="C74" s="32"/>
      <c r="D74" s="32"/>
      <c r="E74" s="32"/>
    </row>
    <row r="75" spans="1:5" ht="12.75" customHeight="1">
      <c r="A75" s="32"/>
      <c r="B75" s="32"/>
      <c r="C75" s="32"/>
      <c r="D75" s="32"/>
      <c r="E75" s="32"/>
    </row>
    <row r="76" spans="1:5" s="84" customFormat="1" ht="19.5" customHeight="1">
      <c r="A76" s="220" t="s">
        <v>136</v>
      </c>
      <c r="B76" s="221"/>
      <c r="C76" s="221"/>
      <c r="D76" s="221"/>
      <c r="E76" s="221"/>
    </row>
    <row r="77" spans="1:5" ht="12.75" customHeight="1">
      <c r="A77" s="50" t="s">
        <v>278</v>
      </c>
      <c r="B77" s="50" t="s">
        <v>3206</v>
      </c>
      <c r="C77" s="44" t="s">
        <v>4</v>
      </c>
      <c r="D77" s="50" t="s">
        <v>5</v>
      </c>
      <c r="E77" s="45" t="s">
        <v>3207</v>
      </c>
    </row>
    <row r="78" spans="1:5" s="7" customFormat="1" ht="12.75" customHeight="1">
      <c r="A78" s="63"/>
      <c r="B78" s="86">
        <v>39437</v>
      </c>
      <c r="C78" s="63" t="s">
        <v>283</v>
      </c>
      <c r="D78" s="64" t="s">
        <v>398</v>
      </c>
      <c r="E78" s="66">
        <v>500</v>
      </c>
    </row>
    <row r="79" spans="1:5" s="7" customFormat="1" ht="12.75" customHeight="1">
      <c r="A79" s="60"/>
      <c r="B79" s="61">
        <v>39377</v>
      </c>
      <c r="C79" s="60" t="s">
        <v>283</v>
      </c>
      <c r="D79" s="65" t="s">
        <v>399</v>
      </c>
      <c r="E79" s="67">
        <v>214</v>
      </c>
    </row>
    <row r="80" spans="1:5" s="7" customFormat="1" ht="12.75" customHeight="1">
      <c r="A80" s="57"/>
      <c r="B80" s="62">
        <v>39314</v>
      </c>
      <c r="C80" s="57" t="s">
        <v>283</v>
      </c>
      <c r="D80" s="59" t="s">
        <v>400</v>
      </c>
      <c r="E80" s="68">
        <v>150</v>
      </c>
    </row>
    <row r="81" spans="1:5" s="7" customFormat="1" ht="12.75" customHeight="1">
      <c r="A81" s="60"/>
      <c r="B81" s="61">
        <v>39188</v>
      </c>
      <c r="C81" s="60" t="s">
        <v>283</v>
      </c>
      <c r="D81" s="65" t="s">
        <v>401</v>
      </c>
      <c r="E81" s="67">
        <v>675</v>
      </c>
    </row>
    <row r="82" spans="1:5" s="7" customFormat="1" ht="12.75" customHeight="1">
      <c r="A82" s="46"/>
      <c r="B82" s="46"/>
      <c r="C82" s="46"/>
      <c r="D82" s="46" t="s">
        <v>276</v>
      </c>
      <c r="E82" s="47">
        <f>SUM(E78:E81)</f>
        <v>1539</v>
      </c>
    </row>
    <row r="83" spans="1:5" ht="12.75">
      <c r="A83" s="75"/>
      <c r="B83" s="75"/>
      <c r="C83" s="75"/>
      <c r="D83" s="75"/>
      <c r="E83" s="75"/>
    </row>
    <row r="88" spans="1:5" s="85" customFormat="1" ht="24.75" customHeight="1">
      <c r="A88" s="7"/>
      <c r="B88" s="7"/>
      <c r="C88" s="7"/>
      <c r="D88" s="7"/>
      <c r="E88" s="7"/>
    </row>
    <row r="90" ht="37.5" customHeight="1"/>
  </sheetData>
  <sheetProtection/>
  <mergeCells count="12">
    <mergeCell ref="A5:E5"/>
    <mergeCell ref="A12:E12"/>
    <mergeCell ref="A1:E1"/>
    <mergeCell ref="A18:E18"/>
    <mergeCell ref="A25:E25"/>
    <mergeCell ref="A6:E6"/>
    <mergeCell ref="A76:E76"/>
    <mergeCell ref="A31:E31"/>
    <mergeCell ref="A37:E37"/>
    <mergeCell ref="A43:E43"/>
    <mergeCell ref="A50:E50"/>
    <mergeCell ref="A60:E60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5" r:id="rId1"/>
  <rowBreaks count="1" manualBreakCount="1">
    <brk id="63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1596"/>
  <sheetViews>
    <sheetView showGridLines="0" showRowColHeaders="0" zoomScale="85" zoomScaleNormal="85" zoomScaleSheetLayoutView="70" zoomScalePageLayoutView="0" workbookViewId="0" topLeftCell="A1">
      <selection activeCell="A4" sqref="A4"/>
    </sheetView>
  </sheetViews>
  <sheetFormatPr defaultColWidth="9.140625" defaultRowHeight="12.75"/>
  <cols>
    <col min="1" max="1" width="20.7109375" style="7" customWidth="1"/>
    <col min="2" max="3" width="25.7109375" style="7" customWidth="1"/>
    <col min="4" max="4" width="70.7109375" style="7" customWidth="1"/>
    <col min="5" max="5" width="30.7109375" style="7" customWidth="1"/>
    <col min="6" max="6" width="10.28125" style="7" bestFit="1" customWidth="1"/>
    <col min="7" max="16384" width="9.140625" style="7" customWidth="1"/>
  </cols>
  <sheetData>
    <row r="1" spans="1:6" s="6" customFormat="1" ht="19.5" customHeight="1">
      <c r="A1" s="222" t="s">
        <v>3212</v>
      </c>
      <c r="B1" s="223"/>
      <c r="C1" s="223"/>
      <c r="D1" s="223"/>
      <c r="E1" s="223"/>
      <c r="F1" s="5"/>
    </row>
    <row r="2" spans="1:6" s="6" customFormat="1" ht="30" customHeight="1">
      <c r="A2" s="31" t="s">
        <v>402</v>
      </c>
      <c r="B2" s="3"/>
      <c r="C2" s="4"/>
      <c r="D2" s="4"/>
      <c r="E2" s="4"/>
      <c r="F2" s="5"/>
    </row>
    <row r="3" spans="1:6" s="6" customFormat="1" ht="12.75" customHeight="1">
      <c r="A3" s="2"/>
      <c r="B3" s="3"/>
      <c r="C3" s="4"/>
      <c r="D3" s="4"/>
      <c r="E3" s="4"/>
      <c r="F3" s="5"/>
    </row>
    <row r="4" spans="2:5" s="13" customFormat="1" ht="12.75" customHeight="1">
      <c r="B4" s="9"/>
      <c r="C4" s="9"/>
      <c r="D4" s="9"/>
      <c r="E4" s="9"/>
    </row>
    <row r="5" spans="1:5" s="12" customFormat="1" ht="19.5" customHeight="1">
      <c r="A5" s="217" t="s">
        <v>282</v>
      </c>
      <c r="B5" s="217"/>
      <c r="C5" s="217"/>
      <c r="D5" s="217"/>
      <c r="E5" s="217"/>
    </row>
    <row r="6" spans="1:5" s="75" customFormat="1" ht="19.5" customHeight="1">
      <c r="A6" s="220" t="s">
        <v>3216</v>
      </c>
      <c r="B6" s="221"/>
      <c r="C6" s="221"/>
      <c r="D6" s="221"/>
      <c r="E6" s="221"/>
    </row>
    <row r="7" spans="1:5" s="75" customFormat="1" ht="12.75" customHeight="1">
      <c r="A7" s="50" t="s">
        <v>403</v>
      </c>
      <c r="B7" s="50" t="s">
        <v>404</v>
      </c>
      <c r="C7" s="44" t="s">
        <v>4</v>
      </c>
      <c r="D7" s="50" t="s">
        <v>5</v>
      </c>
      <c r="E7" s="45" t="s">
        <v>3210</v>
      </c>
    </row>
    <row r="8" spans="1:5" s="69" customFormat="1" ht="12.75" customHeight="1">
      <c r="A8" s="57"/>
      <c r="B8" s="62">
        <v>42482</v>
      </c>
      <c r="C8" s="57" t="s">
        <v>283</v>
      </c>
      <c r="D8" s="59" t="s">
        <v>3294</v>
      </c>
      <c r="E8" s="68">
        <v>57.5</v>
      </c>
    </row>
    <row r="9" spans="1:5" s="69" customFormat="1" ht="12.75" customHeight="1">
      <c r="A9" s="60"/>
      <c r="B9" s="61">
        <v>42482</v>
      </c>
      <c r="C9" s="60" t="s">
        <v>283</v>
      </c>
      <c r="D9" s="65" t="s">
        <v>3295</v>
      </c>
      <c r="E9" s="67">
        <v>57.5</v>
      </c>
    </row>
    <row r="10" spans="1:5" s="69" customFormat="1" ht="12.75" customHeight="1">
      <c r="A10" s="57"/>
      <c r="B10" s="62">
        <v>42482</v>
      </c>
      <c r="C10" s="57" t="s">
        <v>283</v>
      </c>
      <c r="D10" s="59" t="s">
        <v>3296</v>
      </c>
      <c r="E10" s="68">
        <v>57.5</v>
      </c>
    </row>
    <row r="11" spans="1:5" s="69" customFormat="1" ht="12.75" customHeight="1">
      <c r="A11" s="60"/>
      <c r="B11" s="61">
        <v>42482</v>
      </c>
      <c r="C11" s="60" t="s">
        <v>283</v>
      </c>
      <c r="D11" s="65" t="s">
        <v>3297</v>
      </c>
      <c r="E11" s="67">
        <v>57.5</v>
      </c>
    </row>
    <row r="12" spans="1:5" s="69" customFormat="1" ht="12.75" customHeight="1">
      <c r="A12" s="57"/>
      <c r="B12" s="62">
        <v>42482</v>
      </c>
      <c r="C12" s="57" t="s">
        <v>283</v>
      </c>
      <c r="D12" s="59" t="s">
        <v>1284</v>
      </c>
      <c r="E12" s="68">
        <v>150</v>
      </c>
    </row>
    <row r="13" spans="1:5" s="69" customFormat="1" ht="12.75" customHeight="1">
      <c r="A13" s="60"/>
      <c r="B13" s="61">
        <v>42468</v>
      </c>
      <c r="C13" s="60" t="s">
        <v>283</v>
      </c>
      <c r="D13" s="65" t="s">
        <v>1291</v>
      </c>
      <c r="E13" s="67">
        <v>200</v>
      </c>
    </row>
    <row r="14" spans="1:5" s="69" customFormat="1" ht="12.75" customHeight="1">
      <c r="A14" s="57"/>
      <c r="B14" s="62">
        <v>42467</v>
      </c>
      <c r="C14" s="57" t="s">
        <v>283</v>
      </c>
      <c r="D14" s="59" t="s">
        <v>1592</v>
      </c>
      <c r="E14" s="68">
        <v>54</v>
      </c>
    </row>
    <row r="15" spans="1:5" s="69" customFormat="1" ht="12.75" customHeight="1">
      <c r="A15" s="60"/>
      <c r="B15" s="61">
        <v>42467</v>
      </c>
      <c r="C15" s="60" t="s">
        <v>283</v>
      </c>
      <c r="D15" s="65" t="s">
        <v>1592</v>
      </c>
      <c r="E15" s="67">
        <v>36</v>
      </c>
    </row>
    <row r="16" spans="1:5" s="69" customFormat="1" ht="12.75" customHeight="1">
      <c r="A16" s="57"/>
      <c r="B16" s="62">
        <v>42466</v>
      </c>
      <c r="C16" s="57" t="s">
        <v>283</v>
      </c>
      <c r="D16" s="59" t="s">
        <v>3298</v>
      </c>
      <c r="E16" s="68">
        <v>50</v>
      </c>
    </row>
    <row r="17" spans="1:5" s="69" customFormat="1" ht="12.75" customHeight="1">
      <c r="A17" s="60"/>
      <c r="B17" s="61">
        <v>42461</v>
      </c>
      <c r="C17" s="60" t="s">
        <v>283</v>
      </c>
      <c r="D17" s="65" t="s">
        <v>3299</v>
      </c>
      <c r="E17" s="67">
        <v>24.75</v>
      </c>
    </row>
    <row r="18" spans="1:5" s="69" customFormat="1" ht="12.75" customHeight="1">
      <c r="A18" s="57"/>
      <c r="B18" s="62">
        <v>42461</v>
      </c>
      <c r="C18" s="57" t="s">
        <v>283</v>
      </c>
      <c r="D18" s="59" t="s">
        <v>3299</v>
      </c>
      <c r="E18" s="68">
        <v>24.75</v>
      </c>
    </row>
    <row r="19" spans="1:5" s="69" customFormat="1" ht="12.75" customHeight="1">
      <c r="A19" s="60"/>
      <c r="B19" s="61">
        <v>42461</v>
      </c>
      <c r="C19" s="60" t="s">
        <v>283</v>
      </c>
      <c r="D19" s="65" t="s">
        <v>3299</v>
      </c>
      <c r="E19" s="67">
        <v>16.5</v>
      </c>
    </row>
    <row r="20" spans="1:5" s="69" customFormat="1" ht="12.75" customHeight="1">
      <c r="A20" s="57"/>
      <c r="B20" s="62">
        <v>42461</v>
      </c>
      <c r="C20" s="57" t="s">
        <v>283</v>
      </c>
      <c r="D20" s="59" t="s">
        <v>3299</v>
      </c>
      <c r="E20" s="68">
        <v>99</v>
      </c>
    </row>
    <row r="21" spans="1:5" s="69" customFormat="1" ht="12.75" customHeight="1">
      <c r="A21" s="60"/>
      <c r="B21" s="61">
        <v>42460</v>
      </c>
      <c r="C21" s="60" t="s">
        <v>283</v>
      </c>
      <c r="D21" s="65" t="s">
        <v>421</v>
      </c>
      <c r="E21" s="67">
        <v>100</v>
      </c>
    </row>
    <row r="22" spans="1:5" s="69" customFormat="1" ht="12.75" customHeight="1">
      <c r="A22" s="57"/>
      <c r="B22" s="62">
        <v>42459</v>
      </c>
      <c r="C22" s="57" t="s">
        <v>283</v>
      </c>
      <c r="D22" s="59" t="s">
        <v>2198</v>
      </c>
      <c r="E22" s="68">
        <v>65</v>
      </c>
    </row>
    <row r="23" spans="1:5" s="69" customFormat="1" ht="12.75" customHeight="1">
      <c r="A23" s="60"/>
      <c r="B23" s="61">
        <v>42457</v>
      </c>
      <c r="C23" s="60" t="s">
        <v>283</v>
      </c>
      <c r="D23" s="65" t="s">
        <v>1519</v>
      </c>
      <c r="E23" s="67">
        <v>130</v>
      </c>
    </row>
    <row r="24" spans="1:5" s="69" customFormat="1" ht="12.75" customHeight="1">
      <c r="A24" s="57"/>
      <c r="B24" s="62">
        <v>42445</v>
      </c>
      <c r="C24" s="57" t="s">
        <v>283</v>
      </c>
      <c r="D24" s="59" t="s">
        <v>3261</v>
      </c>
      <c r="E24" s="68">
        <v>400</v>
      </c>
    </row>
    <row r="25" spans="1:5" s="69" customFormat="1" ht="12.75" customHeight="1">
      <c r="A25" s="60"/>
      <c r="B25" s="61">
        <v>42437</v>
      </c>
      <c r="C25" s="60" t="s">
        <v>283</v>
      </c>
      <c r="D25" s="65" t="s">
        <v>3260</v>
      </c>
      <c r="E25" s="67">
        <v>47.8</v>
      </c>
    </row>
    <row r="26" spans="1:5" s="69" customFormat="1" ht="12.75" customHeight="1">
      <c r="A26" s="57"/>
      <c r="B26" s="62">
        <v>42437</v>
      </c>
      <c r="C26" s="57" t="s">
        <v>283</v>
      </c>
      <c r="D26" s="59" t="s">
        <v>3259</v>
      </c>
      <c r="E26" s="68">
        <v>52.2</v>
      </c>
    </row>
    <row r="27" spans="1:5" s="69" customFormat="1" ht="12.75" customHeight="1">
      <c r="A27" s="60"/>
      <c r="B27" s="61">
        <v>42443</v>
      </c>
      <c r="C27" s="60" t="s">
        <v>283</v>
      </c>
      <c r="D27" s="65" t="s">
        <v>66</v>
      </c>
      <c r="E27" s="67">
        <v>250</v>
      </c>
    </row>
    <row r="28" spans="1:5" s="69" customFormat="1" ht="12.75" customHeight="1">
      <c r="A28" s="57"/>
      <c r="B28" s="62">
        <v>42437</v>
      </c>
      <c r="C28" s="57" t="s">
        <v>283</v>
      </c>
      <c r="D28" s="59" t="s">
        <v>3258</v>
      </c>
      <c r="E28" s="68">
        <v>50</v>
      </c>
    </row>
    <row r="29" spans="1:5" s="69" customFormat="1" ht="12.75" customHeight="1">
      <c r="A29" s="60"/>
      <c r="B29" s="61">
        <v>42429</v>
      </c>
      <c r="C29" s="60" t="s">
        <v>283</v>
      </c>
      <c r="D29" s="65" t="s">
        <v>3198</v>
      </c>
      <c r="E29" s="67">
        <v>60</v>
      </c>
    </row>
    <row r="30" spans="1:5" s="69" customFormat="1" ht="12.75" customHeight="1">
      <c r="A30" s="57"/>
      <c r="B30" s="62">
        <v>42429</v>
      </c>
      <c r="C30" s="57" t="s">
        <v>283</v>
      </c>
      <c r="D30" s="59" t="s">
        <v>607</v>
      </c>
      <c r="E30" s="68">
        <v>210</v>
      </c>
    </row>
    <row r="31" spans="1:5" s="69" customFormat="1" ht="12.75" customHeight="1">
      <c r="A31" s="60"/>
      <c r="B31" s="61">
        <v>42418</v>
      </c>
      <c r="C31" s="60" t="s">
        <v>283</v>
      </c>
      <c r="D31" s="65" t="s">
        <v>3257</v>
      </c>
      <c r="E31" s="67">
        <v>150</v>
      </c>
    </row>
    <row r="32" spans="1:5" s="69" customFormat="1" ht="12.75" customHeight="1">
      <c r="A32" s="57"/>
      <c r="B32" s="62">
        <v>42398</v>
      </c>
      <c r="C32" s="57" t="s">
        <v>283</v>
      </c>
      <c r="D32" s="59" t="s">
        <v>373</v>
      </c>
      <c r="E32" s="68">
        <v>120</v>
      </c>
    </row>
    <row r="33" spans="1:5" s="69" customFormat="1" ht="12.75" customHeight="1">
      <c r="A33" s="60"/>
      <c r="B33" s="61">
        <v>42398</v>
      </c>
      <c r="C33" s="60" t="s">
        <v>283</v>
      </c>
      <c r="D33" s="65" t="s">
        <v>1618</v>
      </c>
      <c r="E33" s="67">
        <v>69</v>
      </c>
    </row>
    <row r="34" spans="1:5" s="69" customFormat="1" ht="12.75" customHeight="1">
      <c r="A34" s="57"/>
      <c r="B34" s="62">
        <v>42398</v>
      </c>
      <c r="C34" s="57" t="s">
        <v>283</v>
      </c>
      <c r="D34" s="59" t="s">
        <v>2225</v>
      </c>
      <c r="E34" s="68">
        <v>100</v>
      </c>
    </row>
    <row r="35" spans="1:5" s="69" customFormat="1" ht="12.75" customHeight="1">
      <c r="A35" s="60"/>
      <c r="B35" s="61">
        <v>42391</v>
      </c>
      <c r="C35" s="60" t="s">
        <v>283</v>
      </c>
      <c r="D35" s="65" t="s">
        <v>1607</v>
      </c>
      <c r="E35" s="67">
        <v>601.324</v>
      </c>
    </row>
    <row r="36" spans="1:5" s="69" customFormat="1" ht="12.75" customHeight="1">
      <c r="A36" s="57"/>
      <c r="B36" s="62">
        <v>42391</v>
      </c>
      <c r="C36" s="57" t="s">
        <v>283</v>
      </c>
      <c r="D36" s="59" t="s">
        <v>1607</v>
      </c>
      <c r="E36" s="68">
        <v>282.975</v>
      </c>
    </row>
    <row r="37" spans="1:5" s="69" customFormat="1" ht="12.75" customHeight="1">
      <c r="A37" s="60"/>
      <c r="B37" s="61">
        <v>42391</v>
      </c>
      <c r="C37" s="60" t="s">
        <v>283</v>
      </c>
      <c r="D37" s="65" t="s">
        <v>3247</v>
      </c>
      <c r="E37" s="67">
        <v>530.581</v>
      </c>
    </row>
    <row r="38" spans="1:5" s="69" customFormat="1" ht="12.75" customHeight="1">
      <c r="A38" s="57"/>
      <c r="B38" s="62">
        <v>42387</v>
      </c>
      <c r="C38" s="57" t="s">
        <v>283</v>
      </c>
      <c r="D38" s="59" t="s">
        <v>444</v>
      </c>
      <c r="E38" s="68">
        <v>1250</v>
      </c>
    </row>
    <row r="39" spans="1:5" s="69" customFormat="1" ht="12.75" customHeight="1">
      <c r="A39" s="60"/>
      <c r="B39" s="61">
        <v>42386</v>
      </c>
      <c r="C39" s="60" t="s">
        <v>283</v>
      </c>
      <c r="D39" s="65" t="s">
        <v>453</v>
      </c>
      <c r="E39" s="67">
        <v>311</v>
      </c>
    </row>
    <row r="40" spans="1:5" s="69" customFormat="1" ht="12.75" customHeight="1">
      <c r="A40" s="57"/>
      <c r="B40" s="62">
        <v>42384</v>
      </c>
      <c r="C40" s="57" t="s">
        <v>283</v>
      </c>
      <c r="D40" s="59" t="s">
        <v>3112</v>
      </c>
      <c r="E40" s="68">
        <v>400</v>
      </c>
    </row>
    <row r="41" spans="1:5" s="69" customFormat="1" ht="12.75" customHeight="1">
      <c r="A41" s="60"/>
      <c r="B41" s="61">
        <v>42377</v>
      </c>
      <c r="C41" s="60" t="s">
        <v>283</v>
      </c>
      <c r="D41" s="65" t="s">
        <v>2255</v>
      </c>
      <c r="E41" s="67">
        <v>532</v>
      </c>
    </row>
    <row r="42" spans="1:5" ht="12.75" customHeight="1">
      <c r="A42" s="46"/>
      <c r="B42" s="46"/>
      <c r="C42" s="46"/>
      <c r="D42" s="46" t="s">
        <v>3215</v>
      </c>
      <c r="E42" s="47">
        <f>SUM(E8:E41)</f>
        <v>6596.88</v>
      </c>
    </row>
    <row r="43" spans="1:5" s="94" customFormat="1" ht="12.75" customHeight="1">
      <c r="A43" s="34"/>
      <c r="B43" s="34"/>
      <c r="C43" s="34"/>
      <c r="D43" s="34"/>
      <c r="E43" s="34"/>
    </row>
    <row r="44" spans="1:5" s="94" customFormat="1" ht="12.75" customHeight="1">
      <c r="A44" s="34"/>
      <c r="B44" s="34"/>
      <c r="C44" s="34"/>
      <c r="D44" s="34"/>
      <c r="E44" s="34"/>
    </row>
    <row r="45" spans="1:5" s="75" customFormat="1" ht="19.5" customHeight="1">
      <c r="A45" s="220" t="s">
        <v>2360</v>
      </c>
      <c r="B45" s="221"/>
      <c r="C45" s="221"/>
      <c r="D45" s="221"/>
      <c r="E45" s="221"/>
    </row>
    <row r="46" spans="1:5" s="75" customFormat="1" ht="12.75" customHeight="1">
      <c r="A46" s="50" t="s">
        <v>403</v>
      </c>
      <c r="B46" s="50" t="s">
        <v>404</v>
      </c>
      <c r="C46" s="44" t="s">
        <v>4</v>
      </c>
      <c r="D46" s="50" t="s">
        <v>5</v>
      </c>
      <c r="E46" s="45" t="s">
        <v>3210</v>
      </c>
    </row>
    <row r="47" spans="1:5" ht="12.75" customHeight="1">
      <c r="A47" s="57"/>
      <c r="B47" s="62">
        <v>42368</v>
      </c>
      <c r="C47" s="57" t="s">
        <v>283</v>
      </c>
      <c r="D47" s="59" t="s">
        <v>2097</v>
      </c>
      <c r="E47" s="68">
        <v>90</v>
      </c>
    </row>
    <row r="48" spans="1:5" ht="12.75" customHeight="1">
      <c r="A48" s="60"/>
      <c r="B48" s="61">
        <v>42366</v>
      </c>
      <c r="C48" s="60" t="s">
        <v>283</v>
      </c>
      <c r="D48" s="65" t="s">
        <v>3246</v>
      </c>
      <c r="E48" s="67">
        <v>23.31</v>
      </c>
    </row>
    <row r="49" spans="1:5" ht="12.75" customHeight="1">
      <c r="A49" s="57"/>
      <c r="B49" s="62">
        <v>42366</v>
      </c>
      <c r="C49" s="57" t="s">
        <v>283</v>
      </c>
      <c r="D49" s="59" t="s">
        <v>3246</v>
      </c>
      <c r="E49" s="68">
        <v>2.156</v>
      </c>
    </row>
    <row r="50" spans="1:5" ht="12.75" customHeight="1">
      <c r="A50" s="60"/>
      <c r="B50" s="61">
        <v>42366</v>
      </c>
      <c r="C50" s="60" t="s">
        <v>283</v>
      </c>
      <c r="D50" s="65" t="s">
        <v>3246</v>
      </c>
      <c r="E50" s="67">
        <v>1049.797</v>
      </c>
    </row>
    <row r="51" spans="1:5" ht="12.75" customHeight="1">
      <c r="A51" s="57"/>
      <c r="B51" s="62">
        <v>42366</v>
      </c>
      <c r="C51" s="57" t="s">
        <v>283</v>
      </c>
      <c r="D51" s="59" t="s">
        <v>3246</v>
      </c>
      <c r="E51" s="68">
        <v>17.847</v>
      </c>
    </row>
    <row r="52" spans="1:5" ht="12.75" customHeight="1">
      <c r="A52" s="60"/>
      <c r="B52" s="61">
        <v>42360</v>
      </c>
      <c r="C52" s="60" t="s">
        <v>283</v>
      </c>
      <c r="D52" s="65" t="s">
        <v>2455</v>
      </c>
      <c r="E52" s="67">
        <v>33.5</v>
      </c>
    </row>
    <row r="53" spans="1:5" ht="12.75" customHeight="1">
      <c r="A53" s="57"/>
      <c r="B53" s="62">
        <v>42359</v>
      </c>
      <c r="C53" s="57" t="s">
        <v>283</v>
      </c>
      <c r="D53" s="59" t="s">
        <v>372</v>
      </c>
      <c r="E53" s="68">
        <v>200</v>
      </c>
    </row>
    <row r="54" spans="1:5" ht="12.75" customHeight="1">
      <c r="A54" s="60"/>
      <c r="B54" s="61">
        <v>42359</v>
      </c>
      <c r="C54" s="60" t="s">
        <v>283</v>
      </c>
      <c r="D54" s="65" t="s">
        <v>1821</v>
      </c>
      <c r="E54" s="67">
        <v>200</v>
      </c>
    </row>
    <row r="55" spans="1:5" ht="12.75" customHeight="1">
      <c r="A55" s="57"/>
      <c r="B55" s="62">
        <v>42356</v>
      </c>
      <c r="C55" s="57" t="s">
        <v>283</v>
      </c>
      <c r="D55" s="59" t="s">
        <v>3218</v>
      </c>
      <c r="E55" s="68">
        <v>143</v>
      </c>
    </row>
    <row r="56" spans="1:5" ht="12.75" customHeight="1">
      <c r="A56" s="60"/>
      <c r="B56" s="61">
        <v>42355</v>
      </c>
      <c r="C56" s="60" t="s">
        <v>283</v>
      </c>
      <c r="D56" s="65" t="s">
        <v>347</v>
      </c>
      <c r="E56" s="67">
        <v>1615</v>
      </c>
    </row>
    <row r="57" spans="1:5" ht="12.75" customHeight="1">
      <c r="A57" s="57"/>
      <c r="B57" s="62">
        <v>42354</v>
      </c>
      <c r="C57" s="57" t="s">
        <v>283</v>
      </c>
      <c r="D57" s="59" t="s">
        <v>1936</v>
      </c>
      <c r="E57" s="68">
        <v>600</v>
      </c>
    </row>
    <row r="58" spans="1:5" ht="12.75" customHeight="1">
      <c r="A58" s="60"/>
      <c r="B58" s="61">
        <v>42353</v>
      </c>
      <c r="C58" s="60" t="s">
        <v>283</v>
      </c>
      <c r="D58" s="65" t="s">
        <v>78</v>
      </c>
      <c r="E58" s="67">
        <v>400</v>
      </c>
    </row>
    <row r="59" spans="1:5" ht="12.75" customHeight="1">
      <c r="A59" s="57"/>
      <c r="B59" s="62">
        <v>42352</v>
      </c>
      <c r="C59" s="57" t="s">
        <v>283</v>
      </c>
      <c r="D59" s="59" t="s">
        <v>2032</v>
      </c>
      <c r="E59" s="68">
        <v>400</v>
      </c>
    </row>
    <row r="60" spans="1:5" ht="12.75" customHeight="1">
      <c r="A60" s="60"/>
      <c r="B60" s="61">
        <v>42349</v>
      </c>
      <c r="C60" s="60" t="s">
        <v>283</v>
      </c>
      <c r="D60" s="65" t="s">
        <v>3187</v>
      </c>
      <c r="E60" s="67">
        <v>500</v>
      </c>
    </row>
    <row r="61" spans="1:5" ht="12.75" customHeight="1">
      <c r="A61" s="57"/>
      <c r="B61" s="62">
        <v>42348</v>
      </c>
      <c r="C61" s="57" t="s">
        <v>283</v>
      </c>
      <c r="D61" s="59" t="s">
        <v>1321</v>
      </c>
      <c r="E61" s="68">
        <v>169.5</v>
      </c>
    </row>
    <row r="62" spans="1:5" ht="12.75" customHeight="1">
      <c r="A62" s="60"/>
      <c r="B62" s="61">
        <v>42348</v>
      </c>
      <c r="C62" s="60" t="s">
        <v>283</v>
      </c>
      <c r="D62" s="65" t="s">
        <v>1321</v>
      </c>
      <c r="E62" s="67">
        <v>30.5</v>
      </c>
    </row>
    <row r="63" spans="1:5" ht="12.75" customHeight="1">
      <c r="A63" s="57"/>
      <c r="B63" s="62">
        <v>42345</v>
      </c>
      <c r="C63" s="57" t="s">
        <v>283</v>
      </c>
      <c r="D63" s="59" t="s">
        <v>3186</v>
      </c>
      <c r="E63" s="68">
        <v>111</v>
      </c>
    </row>
    <row r="64" spans="1:5" ht="12.75" customHeight="1">
      <c r="A64" s="60"/>
      <c r="B64" s="61">
        <v>42345</v>
      </c>
      <c r="C64" s="60" t="s">
        <v>283</v>
      </c>
      <c r="D64" s="65" t="s">
        <v>476</v>
      </c>
      <c r="E64" s="67">
        <v>320</v>
      </c>
    </row>
    <row r="65" spans="1:5" ht="12.75" customHeight="1">
      <c r="A65" s="57"/>
      <c r="B65" s="62">
        <v>42342</v>
      </c>
      <c r="C65" s="57" t="s">
        <v>283</v>
      </c>
      <c r="D65" s="59" t="s">
        <v>548</v>
      </c>
      <c r="E65" s="68">
        <v>30</v>
      </c>
    </row>
    <row r="66" spans="1:5" ht="12.75" customHeight="1">
      <c r="A66" s="60"/>
      <c r="B66" s="61">
        <v>42334</v>
      </c>
      <c r="C66" s="60" t="s">
        <v>283</v>
      </c>
      <c r="D66" s="65" t="s">
        <v>1320</v>
      </c>
      <c r="E66" s="67">
        <v>5000</v>
      </c>
    </row>
    <row r="67" spans="1:5" ht="12.75" customHeight="1">
      <c r="A67" s="57"/>
      <c r="B67" s="62">
        <v>42332</v>
      </c>
      <c r="C67" s="57" t="s">
        <v>283</v>
      </c>
      <c r="D67" s="59" t="s">
        <v>3185</v>
      </c>
      <c r="E67" s="68">
        <v>300</v>
      </c>
    </row>
    <row r="68" spans="1:5" ht="12.75" customHeight="1">
      <c r="A68" s="60"/>
      <c r="B68" s="61">
        <v>42331</v>
      </c>
      <c r="C68" s="60" t="s">
        <v>283</v>
      </c>
      <c r="D68" s="65" t="s">
        <v>3262</v>
      </c>
      <c r="E68" s="67">
        <v>57</v>
      </c>
    </row>
    <row r="69" spans="1:5" ht="12.75" customHeight="1">
      <c r="A69" s="57"/>
      <c r="B69" s="62">
        <v>42328</v>
      </c>
      <c r="C69" s="57" t="s">
        <v>283</v>
      </c>
      <c r="D69" s="59" t="s">
        <v>3184</v>
      </c>
      <c r="E69" s="68">
        <v>100</v>
      </c>
    </row>
    <row r="70" spans="1:5" ht="12.75" customHeight="1">
      <c r="A70" s="60"/>
      <c r="B70" s="61">
        <v>42328</v>
      </c>
      <c r="C70" s="60" t="s">
        <v>283</v>
      </c>
      <c r="D70" s="65" t="s">
        <v>3184</v>
      </c>
      <c r="E70" s="67">
        <v>100</v>
      </c>
    </row>
    <row r="71" spans="1:5" ht="12.75" customHeight="1">
      <c r="A71" s="57"/>
      <c r="B71" s="62">
        <v>42326</v>
      </c>
      <c r="C71" s="57" t="s">
        <v>283</v>
      </c>
      <c r="D71" s="59" t="s">
        <v>1284</v>
      </c>
      <c r="E71" s="68">
        <v>206.89</v>
      </c>
    </row>
    <row r="72" spans="1:5" ht="12.75" customHeight="1">
      <c r="A72" s="60"/>
      <c r="B72" s="61">
        <v>42325</v>
      </c>
      <c r="C72" s="60" t="s">
        <v>283</v>
      </c>
      <c r="D72" s="65" t="s">
        <v>1606</v>
      </c>
      <c r="E72" s="67">
        <v>100</v>
      </c>
    </row>
    <row r="73" spans="1:5" ht="12.75" customHeight="1">
      <c r="A73" s="57"/>
      <c r="B73" s="62">
        <v>42325</v>
      </c>
      <c r="C73" s="57" t="s">
        <v>283</v>
      </c>
      <c r="D73" s="59" t="s">
        <v>2440</v>
      </c>
      <c r="E73" s="68">
        <v>28</v>
      </c>
    </row>
    <row r="74" spans="1:5" ht="12.75" customHeight="1">
      <c r="A74" s="60"/>
      <c r="B74" s="61">
        <v>42325</v>
      </c>
      <c r="C74" s="60" t="s">
        <v>283</v>
      </c>
      <c r="D74" s="65" t="s">
        <v>2219</v>
      </c>
      <c r="E74" s="67">
        <v>62</v>
      </c>
    </row>
    <row r="75" spans="1:5" ht="12.75" customHeight="1">
      <c r="A75" s="57"/>
      <c r="B75" s="62">
        <v>42325</v>
      </c>
      <c r="C75" s="57" t="s">
        <v>283</v>
      </c>
      <c r="D75" s="59" t="s">
        <v>2220</v>
      </c>
      <c r="E75" s="68">
        <v>75</v>
      </c>
    </row>
    <row r="76" spans="1:5" ht="12.75" customHeight="1">
      <c r="A76" s="60"/>
      <c r="B76" s="61">
        <v>42325</v>
      </c>
      <c r="C76" s="60" t="s">
        <v>283</v>
      </c>
      <c r="D76" s="65" t="s">
        <v>2300</v>
      </c>
      <c r="E76" s="67">
        <v>81</v>
      </c>
    </row>
    <row r="77" spans="1:5" ht="12.75" customHeight="1">
      <c r="A77" s="57"/>
      <c r="B77" s="62">
        <v>42325</v>
      </c>
      <c r="C77" s="57" t="s">
        <v>283</v>
      </c>
      <c r="D77" s="59" t="s">
        <v>2221</v>
      </c>
      <c r="E77" s="68">
        <v>71</v>
      </c>
    </row>
    <row r="78" spans="1:5" ht="12.75" customHeight="1">
      <c r="A78" s="60"/>
      <c r="B78" s="61">
        <v>42325</v>
      </c>
      <c r="C78" s="60" t="s">
        <v>283</v>
      </c>
      <c r="D78" s="65" t="s">
        <v>2222</v>
      </c>
      <c r="E78" s="67">
        <v>83</v>
      </c>
    </row>
    <row r="79" spans="1:5" ht="12.75" customHeight="1">
      <c r="A79" s="57"/>
      <c r="B79" s="62">
        <v>42322</v>
      </c>
      <c r="C79" s="57" t="s">
        <v>283</v>
      </c>
      <c r="D79" s="59" t="s">
        <v>3183</v>
      </c>
      <c r="E79" s="68">
        <v>45</v>
      </c>
    </row>
    <row r="80" spans="1:5" ht="12.75" customHeight="1">
      <c r="A80" s="60"/>
      <c r="B80" s="61">
        <v>42317</v>
      </c>
      <c r="C80" s="60" t="s">
        <v>283</v>
      </c>
      <c r="D80" s="65" t="s">
        <v>3219</v>
      </c>
      <c r="E80" s="67">
        <v>33.35</v>
      </c>
    </row>
    <row r="81" spans="1:5" ht="12.75" customHeight="1">
      <c r="A81" s="57"/>
      <c r="B81" s="62">
        <v>42317</v>
      </c>
      <c r="C81" s="57" t="s">
        <v>283</v>
      </c>
      <c r="D81" s="59" t="s">
        <v>3219</v>
      </c>
      <c r="E81" s="68">
        <v>16.67</v>
      </c>
    </row>
    <row r="82" spans="1:5" ht="12.75" customHeight="1">
      <c r="A82" s="60"/>
      <c r="B82" s="61">
        <v>42317</v>
      </c>
      <c r="C82" s="60" t="s">
        <v>283</v>
      </c>
      <c r="D82" s="65" t="s">
        <v>3219</v>
      </c>
      <c r="E82" s="67">
        <v>166.65</v>
      </c>
    </row>
    <row r="83" spans="1:5" ht="12.75" customHeight="1">
      <c r="A83" s="57"/>
      <c r="B83" s="62">
        <v>42317</v>
      </c>
      <c r="C83" s="57" t="s">
        <v>283</v>
      </c>
      <c r="D83" s="59" t="s">
        <v>3219</v>
      </c>
      <c r="E83" s="68">
        <v>83.33</v>
      </c>
    </row>
    <row r="84" spans="1:5" ht="12.75" customHeight="1">
      <c r="A84" s="60"/>
      <c r="B84" s="61">
        <v>42314</v>
      </c>
      <c r="C84" s="60" t="s">
        <v>283</v>
      </c>
      <c r="D84" s="65" t="s">
        <v>1220</v>
      </c>
      <c r="E84" s="67">
        <v>750</v>
      </c>
    </row>
    <row r="85" spans="1:5" ht="12.75" customHeight="1">
      <c r="A85" s="57"/>
      <c r="B85" s="62">
        <v>42312</v>
      </c>
      <c r="C85" s="57" t="s">
        <v>283</v>
      </c>
      <c r="D85" s="59" t="s">
        <v>3263</v>
      </c>
      <c r="E85" s="68">
        <v>262</v>
      </c>
    </row>
    <row r="86" spans="1:5" ht="12.75" customHeight="1">
      <c r="A86" s="60"/>
      <c r="B86" s="61">
        <v>42312</v>
      </c>
      <c r="C86" s="60" t="s">
        <v>283</v>
      </c>
      <c r="D86" s="65" t="s">
        <v>2415</v>
      </c>
      <c r="E86" s="67">
        <v>110</v>
      </c>
    </row>
    <row r="87" spans="1:5" ht="12.75" customHeight="1">
      <c r="A87" s="57"/>
      <c r="B87" s="62">
        <v>42312</v>
      </c>
      <c r="C87" s="57" t="s">
        <v>283</v>
      </c>
      <c r="D87" s="59" t="s">
        <v>232</v>
      </c>
      <c r="E87" s="68">
        <v>75</v>
      </c>
    </row>
    <row r="88" spans="1:5" ht="12.75" customHeight="1">
      <c r="A88" s="60"/>
      <c r="B88" s="61">
        <v>42311</v>
      </c>
      <c r="C88" s="60" t="s">
        <v>283</v>
      </c>
      <c r="D88" s="65" t="s">
        <v>2164</v>
      </c>
      <c r="E88" s="67">
        <v>200</v>
      </c>
    </row>
    <row r="89" spans="1:5" ht="12.75" customHeight="1">
      <c r="A89" s="57"/>
      <c r="B89" s="62">
        <v>42307</v>
      </c>
      <c r="C89" s="57" t="s">
        <v>283</v>
      </c>
      <c r="D89" s="59" t="s">
        <v>3182</v>
      </c>
      <c r="E89" s="68">
        <v>250</v>
      </c>
    </row>
    <row r="90" spans="1:5" ht="12.75" customHeight="1">
      <c r="A90" s="60"/>
      <c r="B90" s="61">
        <v>42307</v>
      </c>
      <c r="C90" s="60" t="s">
        <v>283</v>
      </c>
      <c r="D90" s="65" t="s">
        <v>3163</v>
      </c>
      <c r="E90" s="67">
        <v>50</v>
      </c>
    </row>
    <row r="91" spans="1:5" ht="12.75" customHeight="1">
      <c r="A91" s="57"/>
      <c r="B91" s="62">
        <v>42306</v>
      </c>
      <c r="C91" s="57" t="s">
        <v>283</v>
      </c>
      <c r="D91" s="59" t="s">
        <v>418</v>
      </c>
      <c r="E91" s="68">
        <v>85.5</v>
      </c>
    </row>
    <row r="92" spans="1:5" ht="12.75" customHeight="1">
      <c r="A92" s="60"/>
      <c r="B92" s="61">
        <v>42304</v>
      </c>
      <c r="C92" s="60" t="s">
        <v>283</v>
      </c>
      <c r="D92" s="65" t="s">
        <v>3264</v>
      </c>
      <c r="E92" s="67">
        <v>180</v>
      </c>
    </row>
    <row r="93" spans="1:5" ht="12.75" customHeight="1">
      <c r="A93" s="57"/>
      <c r="B93" s="62">
        <v>42300</v>
      </c>
      <c r="C93" s="57" t="s">
        <v>283</v>
      </c>
      <c r="D93" s="59" t="s">
        <v>3181</v>
      </c>
      <c r="E93" s="68">
        <v>41.5</v>
      </c>
    </row>
    <row r="94" spans="1:5" ht="12.75" customHeight="1">
      <c r="A94" s="60"/>
      <c r="B94" s="61">
        <v>42300</v>
      </c>
      <c r="C94" s="60" t="s">
        <v>283</v>
      </c>
      <c r="D94" s="65" t="s">
        <v>3180</v>
      </c>
      <c r="E94" s="67">
        <v>26</v>
      </c>
    </row>
    <row r="95" spans="1:5" ht="12.75" customHeight="1">
      <c r="A95" s="57"/>
      <c r="B95" s="62">
        <v>42300</v>
      </c>
      <c r="C95" s="57" t="s">
        <v>283</v>
      </c>
      <c r="D95" s="59" t="s">
        <v>3180</v>
      </c>
      <c r="E95" s="68">
        <v>29</v>
      </c>
    </row>
    <row r="96" spans="1:5" ht="12.75" customHeight="1">
      <c r="A96" s="60"/>
      <c r="B96" s="61">
        <v>42299</v>
      </c>
      <c r="C96" s="60" t="s">
        <v>283</v>
      </c>
      <c r="D96" s="65" t="s">
        <v>2319</v>
      </c>
      <c r="E96" s="67">
        <v>400</v>
      </c>
    </row>
    <row r="97" spans="1:5" ht="12.75" customHeight="1">
      <c r="A97" s="57"/>
      <c r="B97" s="62">
        <v>42286</v>
      </c>
      <c r="C97" s="57" t="s">
        <v>283</v>
      </c>
      <c r="D97" s="59" t="s">
        <v>3263</v>
      </c>
      <c r="E97" s="68">
        <v>25</v>
      </c>
    </row>
    <row r="98" spans="1:5" ht="12.75" customHeight="1">
      <c r="A98" s="60"/>
      <c r="B98" s="61">
        <v>42286</v>
      </c>
      <c r="C98" s="60" t="s">
        <v>283</v>
      </c>
      <c r="D98" s="65" t="s">
        <v>3263</v>
      </c>
      <c r="E98" s="67">
        <v>27.616</v>
      </c>
    </row>
    <row r="99" spans="1:5" ht="12.75" customHeight="1">
      <c r="A99" s="57"/>
      <c r="B99" s="62">
        <v>42286</v>
      </c>
      <c r="C99" s="57" t="s">
        <v>283</v>
      </c>
      <c r="D99" s="59" t="s">
        <v>3263</v>
      </c>
      <c r="E99" s="68">
        <v>55.233</v>
      </c>
    </row>
    <row r="100" spans="1:5" ht="12.75" customHeight="1">
      <c r="A100" s="60"/>
      <c r="B100" s="61">
        <v>42286</v>
      </c>
      <c r="C100" s="60" t="s">
        <v>283</v>
      </c>
      <c r="D100" s="65" t="s">
        <v>3263</v>
      </c>
      <c r="E100" s="67">
        <v>69.041</v>
      </c>
    </row>
    <row r="101" spans="1:5" ht="12.75" customHeight="1">
      <c r="A101" s="57"/>
      <c r="B101" s="62">
        <v>42286</v>
      </c>
      <c r="C101" s="57" t="s">
        <v>283</v>
      </c>
      <c r="D101" s="59" t="s">
        <v>3263</v>
      </c>
      <c r="E101" s="68">
        <v>110.466</v>
      </c>
    </row>
    <row r="102" spans="1:5" ht="12.75" customHeight="1">
      <c r="A102" s="60"/>
      <c r="B102" s="61">
        <v>42286</v>
      </c>
      <c r="C102" s="60" t="s">
        <v>283</v>
      </c>
      <c r="D102" s="65" t="s">
        <v>3141</v>
      </c>
      <c r="E102" s="67">
        <v>350</v>
      </c>
    </row>
    <row r="103" spans="1:5" ht="12.75" customHeight="1">
      <c r="A103" s="57"/>
      <c r="B103" s="62">
        <v>42279</v>
      </c>
      <c r="C103" s="57" t="s">
        <v>283</v>
      </c>
      <c r="D103" s="59" t="s">
        <v>3164</v>
      </c>
      <c r="E103" s="68">
        <v>9.66</v>
      </c>
    </row>
    <row r="104" spans="1:5" ht="12.75" customHeight="1">
      <c r="A104" s="60"/>
      <c r="B104" s="61">
        <v>42279</v>
      </c>
      <c r="C104" s="60" t="s">
        <v>283</v>
      </c>
      <c r="D104" s="65" t="s">
        <v>3164</v>
      </c>
      <c r="E104" s="67">
        <v>10.5</v>
      </c>
    </row>
    <row r="105" spans="1:5" ht="12.75" customHeight="1">
      <c r="A105" s="57"/>
      <c r="B105" s="62">
        <v>42279</v>
      </c>
      <c r="C105" s="57" t="s">
        <v>283</v>
      </c>
      <c r="D105" s="59" t="s">
        <v>3164</v>
      </c>
      <c r="E105" s="68">
        <v>10.5</v>
      </c>
    </row>
    <row r="106" spans="1:5" ht="12.75" customHeight="1">
      <c r="A106" s="60"/>
      <c r="B106" s="61">
        <v>42279</v>
      </c>
      <c r="C106" s="60" t="s">
        <v>283</v>
      </c>
      <c r="D106" s="65" t="s">
        <v>3164</v>
      </c>
      <c r="E106" s="67">
        <v>10.5</v>
      </c>
    </row>
    <row r="107" spans="1:5" ht="12.75" customHeight="1">
      <c r="A107" s="57"/>
      <c r="B107" s="62">
        <v>42279</v>
      </c>
      <c r="C107" s="57" t="s">
        <v>283</v>
      </c>
      <c r="D107" s="59" t="s">
        <v>2279</v>
      </c>
      <c r="E107" s="68">
        <v>500</v>
      </c>
    </row>
    <row r="108" spans="1:5" ht="12.75" customHeight="1">
      <c r="A108" s="60"/>
      <c r="B108" s="61">
        <v>42279</v>
      </c>
      <c r="C108" s="60" t="s">
        <v>283</v>
      </c>
      <c r="D108" s="65" t="s">
        <v>3142</v>
      </c>
      <c r="E108" s="67">
        <v>35</v>
      </c>
    </row>
    <row r="109" spans="1:5" ht="12.75" customHeight="1">
      <c r="A109" s="57"/>
      <c r="B109" s="62">
        <v>42278</v>
      </c>
      <c r="C109" s="57" t="s">
        <v>283</v>
      </c>
      <c r="D109" s="59" t="s">
        <v>3165</v>
      </c>
      <c r="E109" s="68">
        <v>160</v>
      </c>
    </row>
    <row r="110" spans="1:5" ht="12.75" customHeight="1">
      <c r="A110" s="60"/>
      <c r="B110" s="61">
        <v>42272</v>
      </c>
      <c r="C110" s="60" t="s">
        <v>283</v>
      </c>
      <c r="D110" s="65" t="s">
        <v>2378</v>
      </c>
      <c r="E110" s="67">
        <v>2000</v>
      </c>
    </row>
    <row r="111" spans="1:5" ht="12.75" customHeight="1">
      <c r="A111" s="57"/>
      <c r="B111" s="62">
        <v>42272</v>
      </c>
      <c r="C111" s="57" t="s">
        <v>283</v>
      </c>
      <c r="D111" s="59" t="s">
        <v>3072</v>
      </c>
      <c r="E111" s="68">
        <v>31.6</v>
      </c>
    </row>
    <row r="112" spans="1:5" ht="12.75" customHeight="1">
      <c r="A112" s="60"/>
      <c r="B112" s="61">
        <v>42271</v>
      </c>
      <c r="C112" s="60" t="s">
        <v>283</v>
      </c>
      <c r="D112" s="65" t="s">
        <v>3166</v>
      </c>
      <c r="E112" s="67">
        <v>0.001</v>
      </c>
    </row>
    <row r="113" spans="1:5" ht="12.75" customHeight="1">
      <c r="A113" s="57"/>
      <c r="B113" s="62">
        <v>42271</v>
      </c>
      <c r="C113" s="57" t="s">
        <v>283</v>
      </c>
      <c r="D113" s="59" t="s">
        <v>3166</v>
      </c>
      <c r="E113" s="68">
        <v>1.004691</v>
      </c>
    </row>
    <row r="114" spans="1:5" ht="12.75" customHeight="1">
      <c r="A114" s="60"/>
      <c r="B114" s="61">
        <v>42271</v>
      </c>
      <c r="C114" s="60" t="s">
        <v>283</v>
      </c>
      <c r="D114" s="65" t="s">
        <v>3166</v>
      </c>
      <c r="E114" s="67">
        <v>0.459447</v>
      </c>
    </row>
    <row r="115" spans="1:5" ht="12.75" customHeight="1">
      <c r="A115" s="57"/>
      <c r="B115" s="62">
        <v>42271</v>
      </c>
      <c r="C115" s="57" t="s">
        <v>283</v>
      </c>
      <c r="D115" s="59" t="s">
        <v>3166</v>
      </c>
      <c r="E115" s="68">
        <v>0.6701480000000001</v>
      </c>
    </row>
    <row r="116" spans="1:5" ht="12.75" customHeight="1">
      <c r="A116" s="60"/>
      <c r="B116" s="61">
        <v>42271</v>
      </c>
      <c r="C116" s="60" t="s">
        <v>283</v>
      </c>
      <c r="D116" s="65" t="s">
        <v>3166</v>
      </c>
      <c r="E116" s="67">
        <v>0.6701480000000001</v>
      </c>
    </row>
    <row r="117" spans="1:5" ht="12.75" customHeight="1">
      <c r="A117" s="57"/>
      <c r="B117" s="62">
        <v>42271</v>
      </c>
      <c r="C117" s="57" t="s">
        <v>283</v>
      </c>
      <c r="D117" s="59" t="s">
        <v>3166</v>
      </c>
      <c r="E117" s="68">
        <v>1.3505429999999998</v>
      </c>
    </row>
    <row r="118" spans="1:5" ht="12.75" customHeight="1">
      <c r="A118" s="60"/>
      <c r="B118" s="61">
        <v>42271</v>
      </c>
      <c r="C118" s="60" t="s">
        <v>283</v>
      </c>
      <c r="D118" s="65" t="s">
        <v>3166</v>
      </c>
      <c r="E118" s="67">
        <v>1.3505429999999998</v>
      </c>
    </row>
    <row r="119" spans="1:5" ht="12.75" customHeight="1">
      <c r="A119" s="57"/>
      <c r="B119" s="62">
        <v>42271</v>
      </c>
      <c r="C119" s="57" t="s">
        <v>283</v>
      </c>
      <c r="D119" s="59" t="s">
        <v>3166</v>
      </c>
      <c r="E119" s="68">
        <v>1.3505429999999998</v>
      </c>
    </row>
    <row r="120" spans="1:5" ht="12.75" customHeight="1">
      <c r="A120" s="60"/>
      <c r="B120" s="61">
        <v>42271</v>
      </c>
      <c r="C120" s="60" t="s">
        <v>283</v>
      </c>
      <c r="D120" s="65" t="s">
        <v>3166</v>
      </c>
      <c r="E120" s="67">
        <v>1.116914</v>
      </c>
    </row>
    <row r="121" spans="1:5" ht="12.75" customHeight="1">
      <c r="A121" s="57"/>
      <c r="B121" s="62">
        <v>42271</v>
      </c>
      <c r="C121" s="57" t="s">
        <v>283</v>
      </c>
      <c r="D121" s="59" t="s">
        <v>3166</v>
      </c>
      <c r="E121" s="68">
        <v>1.116914</v>
      </c>
    </row>
    <row r="122" spans="1:5" ht="12.75" customHeight="1">
      <c r="A122" s="60"/>
      <c r="B122" s="61">
        <v>42271</v>
      </c>
      <c r="C122" s="60" t="s">
        <v>283</v>
      </c>
      <c r="D122" s="65" t="s">
        <v>3166</v>
      </c>
      <c r="E122" s="67">
        <v>1.116914</v>
      </c>
    </row>
    <row r="123" spans="1:5" ht="12.75" customHeight="1">
      <c r="A123" s="57"/>
      <c r="B123" s="62">
        <v>42271</v>
      </c>
      <c r="C123" s="57" t="s">
        <v>283</v>
      </c>
      <c r="D123" s="59" t="s">
        <v>3166</v>
      </c>
      <c r="E123" s="68">
        <v>1.116914</v>
      </c>
    </row>
    <row r="124" spans="1:5" ht="12.75" customHeight="1">
      <c r="A124" s="60"/>
      <c r="B124" s="61">
        <v>42271</v>
      </c>
      <c r="C124" s="60" t="s">
        <v>283</v>
      </c>
      <c r="D124" s="65" t="s">
        <v>3166</v>
      </c>
      <c r="E124" s="67">
        <v>1.116914</v>
      </c>
    </row>
    <row r="125" spans="1:5" ht="12.75" customHeight="1">
      <c r="A125" s="57"/>
      <c r="B125" s="62">
        <v>42271</v>
      </c>
      <c r="C125" s="57" t="s">
        <v>283</v>
      </c>
      <c r="D125" s="59" t="s">
        <v>3166</v>
      </c>
      <c r="E125" s="68">
        <v>2.136007</v>
      </c>
    </row>
    <row r="126" spans="1:5" ht="12.75" customHeight="1">
      <c r="A126" s="60"/>
      <c r="B126" s="61">
        <v>42271</v>
      </c>
      <c r="C126" s="60" t="s">
        <v>283</v>
      </c>
      <c r="D126" s="65" t="s">
        <v>3166</v>
      </c>
      <c r="E126" s="67">
        <v>0.504478</v>
      </c>
    </row>
    <row r="127" spans="1:5" ht="12.75" customHeight="1">
      <c r="A127" s="57"/>
      <c r="B127" s="62">
        <v>42271</v>
      </c>
      <c r="C127" s="57" t="s">
        <v>283</v>
      </c>
      <c r="D127" s="59" t="s">
        <v>3166</v>
      </c>
      <c r="E127" s="68">
        <v>0.504478</v>
      </c>
    </row>
    <row r="128" spans="1:5" ht="12.75" customHeight="1">
      <c r="A128" s="60"/>
      <c r="B128" s="61">
        <v>42271</v>
      </c>
      <c r="C128" s="60" t="s">
        <v>283</v>
      </c>
      <c r="D128" s="65" t="s">
        <v>3166</v>
      </c>
      <c r="E128" s="67">
        <v>0.504478</v>
      </c>
    </row>
    <row r="129" spans="1:5" ht="12.75" customHeight="1">
      <c r="A129" s="57"/>
      <c r="B129" s="62">
        <v>42271</v>
      </c>
      <c r="C129" s="57" t="s">
        <v>283</v>
      </c>
      <c r="D129" s="59" t="s">
        <v>3166</v>
      </c>
      <c r="E129" s="68">
        <v>2.184213</v>
      </c>
    </row>
    <row r="130" spans="1:5" ht="12.75" customHeight="1">
      <c r="A130" s="60"/>
      <c r="B130" s="61">
        <v>42271</v>
      </c>
      <c r="C130" s="60" t="s">
        <v>283</v>
      </c>
      <c r="D130" s="65" t="s">
        <v>3166</v>
      </c>
      <c r="E130" s="67">
        <v>3.158598</v>
      </c>
    </row>
    <row r="131" spans="1:5" ht="12.75" customHeight="1">
      <c r="A131" s="57"/>
      <c r="B131" s="62">
        <v>42271</v>
      </c>
      <c r="C131" s="57" t="s">
        <v>283</v>
      </c>
      <c r="D131" s="59" t="s">
        <v>3166</v>
      </c>
      <c r="E131" s="68">
        <v>2.3936149999999996</v>
      </c>
    </row>
    <row r="132" spans="1:5" ht="12.75" customHeight="1">
      <c r="A132" s="60"/>
      <c r="B132" s="61">
        <v>42271</v>
      </c>
      <c r="C132" s="60" t="s">
        <v>283</v>
      </c>
      <c r="D132" s="65" t="s">
        <v>3143</v>
      </c>
      <c r="E132" s="67">
        <v>110</v>
      </c>
    </row>
    <row r="133" spans="1:5" ht="12.75" customHeight="1">
      <c r="A133" s="57"/>
      <c r="B133" s="62">
        <v>42271</v>
      </c>
      <c r="C133" s="57" t="s">
        <v>283</v>
      </c>
      <c r="D133" s="59" t="s">
        <v>1323</v>
      </c>
      <c r="E133" s="68">
        <v>249.44</v>
      </c>
    </row>
    <row r="134" spans="1:5" ht="12.75" customHeight="1">
      <c r="A134" s="60"/>
      <c r="B134" s="61">
        <v>42269</v>
      </c>
      <c r="C134" s="60" t="s">
        <v>283</v>
      </c>
      <c r="D134" s="65" t="s">
        <v>2155</v>
      </c>
      <c r="E134" s="67">
        <v>350</v>
      </c>
    </row>
    <row r="135" spans="1:5" ht="12.75" customHeight="1">
      <c r="A135" s="57"/>
      <c r="B135" s="62">
        <v>42268</v>
      </c>
      <c r="C135" s="57" t="s">
        <v>283</v>
      </c>
      <c r="D135" s="59" t="s">
        <v>3144</v>
      </c>
      <c r="E135" s="68">
        <v>30.4</v>
      </c>
    </row>
    <row r="136" spans="1:5" ht="12.75" customHeight="1">
      <c r="A136" s="60"/>
      <c r="B136" s="61">
        <v>42268</v>
      </c>
      <c r="C136" s="60" t="s">
        <v>283</v>
      </c>
      <c r="D136" s="65" t="s">
        <v>1586</v>
      </c>
      <c r="E136" s="67">
        <v>20</v>
      </c>
    </row>
    <row r="137" spans="1:5" ht="12.75" customHeight="1">
      <c r="A137" s="57"/>
      <c r="B137" s="62">
        <v>42263</v>
      </c>
      <c r="C137" s="57" t="s">
        <v>283</v>
      </c>
      <c r="D137" s="59" t="s">
        <v>446</v>
      </c>
      <c r="E137" s="68">
        <v>1050</v>
      </c>
    </row>
    <row r="138" spans="1:5" ht="12.75" customHeight="1">
      <c r="A138" s="60"/>
      <c r="B138" s="61">
        <v>42261</v>
      </c>
      <c r="C138" s="60" t="s">
        <v>283</v>
      </c>
      <c r="D138" s="65" t="s">
        <v>28</v>
      </c>
      <c r="E138" s="67">
        <v>1000</v>
      </c>
    </row>
    <row r="139" spans="1:5" ht="12.75" customHeight="1">
      <c r="A139" s="57"/>
      <c r="B139" s="62">
        <v>42261</v>
      </c>
      <c r="C139" s="57" t="s">
        <v>283</v>
      </c>
      <c r="D139" s="59" t="s">
        <v>3145</v>
      </c>
      <c r="E139" s="68">
        <v>300</v>
      </c>
    </row>
    <row r="140" spans="1:5" ht="12.75" customHeight="1">
      <c r="A140" s="60"/>
      <c r="B140" s="61">
        <v>42258</v>
      </c>
      <c r="C140" s="60" t="s">
        <v>283</v>
      </c>
      <c r="D140" s="65" t="s">
        <v>3123</v>
      </c>
      <c r="E140" s="67">
        <v>40</v>
      </c>
    </row>
    <row r="141" spans="1:5" ht="12.75" customHeight="1">
      <c r="A141" s="57"/>
      <c r="B141" s="62">
        <v>42255</v>
      </c>
      <c r="C141" s="57" t="s">
        <v>283</v>
      </c>
      <c r="D141" s="59" t="s">
        <v>2461</v>
      </c>
      <c r="E141" s="68">
        <v>40</v>
      </c>
    </row>
    <row r="142" spans="1:5" ht="12.75" customHeight="1">
      <c r="A142" s="60"/>
      <c r="B142" s="61">
        <v>42255</v>
      </c>
      <c r="C142" s="60" t="s">
        <v>283</v>
      </c>
      <c r="D142" s="65" t="s">
        <v>2461</v>
      </c>
      <c r="E142" s="67">
        <v>40</v>
      </c>
    </row>
    <row r="143" spans="1:5" ht="12.75" customHeight="1">
      <c r="A143" s="57"/>
      <c r="B143" s="62">
        <v>42255</v>
      </c>
      <c r="C143" s="57" t="s">
        <v>283</v>
      </c>
      <c r="D143" s="59" t="s">
        <v>1768</v>
      </c>
      <c r="E143" s="68">
        <v>100</v>
      </c>
    </row>
    <row r="144" spans="1:5" ht="12.75" customHeight="1">
      <c r="A144" s="60"/>
      <c r="B144" s="61">
        <v>42250</v>
      </c>
      <c r="C144" s="60" t="s">
        <v>283</v>
      </c>
      <c r="D144" s="65" t="s">
        <v>1265</v>
      </c>
      <c r="E144" s="67">
        <v>50</v>
      </c>
    </row>
    <row r="145" spans="1:5" ht="12.75" customHeight="1">
      <c r="A145" s="57"/>
      <c r="B145" s="62">
        <v>42250</v>
      </c>
      <c r="C145" s="57" t="s">
        <v>283</v>
      </c>
      <c r="D145" s="59" t="s">
        <v>1265</v>
      </c>
      <c r="E145" s="68">
        <v>175</v>
      </c>
    </row>
    <row r="146" spans="1:5" ht="12.75" customHeight="1">
      <c r="A146" s="60"/>
      <c r="B146" s="61">
        <v>42250</v>
      </c>
      <c r="C146" s="60" t="s">
        <v>283</v>
      </c>
      <c r="D146" s="65" t="s">
        <v>1897</v>
      </c>
      <c r="E146" s="67">
        <v>300</v>
      </c>
    </row>
    <row r="147" spans="1:5" ht="12.75" customHeight="1">
      <c r="A147" s="57"/>
      <c r="B147" s="62">
        <v>42243</v>
      </c>
      <c r="C147" s="57" t="s">
        <v>283</v>
      </c>
      <c r="D147" s="59" t="s">
        <v>3245</v>
      </c>
      <c r="E147" s="68">
        <v>95.796</v>
      </c>
    </row>
    <row r="148" spans="1:5" ht="12.75" customHeight="1">
      <c r="A148" s="60"/>
      <c r="B148" s="61">
        <v>42243</v>
      </c>
      <c r="C148" s="60" t="s">
        <v>283</v>
      </c>
      <c r="D148" s="65" t="s">
        <v>3244</v>
      </c>
      <c r="E148" s="67">
        <v>103.756</v>
      </c>
    </row>
    <row r="149" spans="1:5" ht="12.75" customHeight="1">
      <c r="A149" s="57"/>
      <c r="B149" s="62">
        <v>42243</v>
      </c>
      <c r="C149" s="57" t="s">
        <v>283</v>
      </c>
      <c r="D149" s="59" t="s">
        <v>3243</v>
      </c>
      <c r="E149" s="68">
        <v>92.174</v>
      </c>
    </row>
    <row r="150" spans="1:5" ht="12.75" customHeight="1">
      <c r="A150" s="60"/>
      <c r="B150" s="61">
        <v>42243</v>
      </c>
      <c r="C150" s="60" t="s">
        <v>283</v>
      </c>
      <c r="D150" s="65" t="s">
        <v>3242</v>
      </c>
      <c r="E150" s="67">
        <v>92.894</v>
      </c>
    </row>
    <row r="151" spans="1:5" ht="12.75" customHeight="1">
      <c r="A151" s="57"/>
      <c r="B151" s="62">
        <v>42243</v>
      </c>
      <c r="C151" s="57" t="s">
        <v>283</v>
      </c>
      <c r="D151" s="59" t="s">
        <v>3241</v>
      </c>
      <c r="E151" s="68">
        <v>103.896</v>
      </c>
    </row>
    <row r="152" spans="1:5" ht="12.75" customHeight="1">
      <c r="A152" s="60"/>
      <c r="B152" s="61">
        <v>42240</v>
      </c>
      <c r="C152" s="60" t="s">
        <v>283</v>
      </c>
      <c r="D152" s="65" t="s">
        <v>3124</v>
      </c>
      <c r="E152" s="67">
        <v>42</v>
      </c>
    </row>
    <row r="153" spans="1:5" ht="12.75" customHeight="1">
      <c r="A153" s="57"/>
      <c r="B153" s="62">
        <v>42236</v>
      </c>
      <c r="C153" s="57" t="s">
        <v>283</v>
      </c>
      <c r="D153" s="59" t="s">
        <v>22</v>
      </c>
      <c r="E153" s="68">
        <v>187</v>
      </c>
    </row>
    <row r="154" spans="1:5" ht="12.75" customHeight="1">
      <c r="A154" s="60"/>
      <c r="B154" s="61">
        <v>42235</v>
      </c>
      <c r="C154" s="60" t="s">
        <v>283</v>
      </c>
      <c r="D154" s="65" t="s">
        <v>1403</v>
      </c>
      <c r="E154" s="67">
        <v>410</v>
      </c>
    </row>
    <row r="155" spans="1:5" ht="12.75" customHeight="1">
      <c r="A155" s="57"/>
      <c r="B155" s="62">
        <v>42233</v>
      </c>
      <c r="C155" s="57" t="s">
        <v>283</v>
      </c>
      <c r="D155" s="59" t="s">
        <v>3125</v>
      </c>
      <c r="E155" s="68">
        <v>29</v>
      </c>
    </row>
    <row r="156" spans="1:5" ht="12.75" customHeight="1">
      <c r="A156" s="60"/>
      <c r="B156" s="61">
        <v>42227</v>
      </c>
      <c r="C156" s="60" t="s">
        <v>283</v>
      </c>
      <c r="D156" s="65" t="s">
        <v>2273</v>
      </c>
      <c r="E156" s="67">
        <v>50</v>
      </c>
    </row>
    <row r="157" spans="1:5" ht="12.75" customHeight="1">
      <c r="A157" s="57"/>
      <c r="B157" s="62">
        <v>42227</v>
      </c>
      <c r="C157" s="57" t="s">
        <v>283</v>
      </c>
      <c r="D157" s="59" t="s">
        <v>2273</v>
      </c>
      <c r="E157" s="68">
        <v>70</v>
      </c>
    </row>
    <row r="158" spans="1:5" ht="12.75" customHeight="1">
      <c r="A158" s="60"/>
      <c r="B158" s="61">
        <v>42226</v>
      </c>
      <c r="C158" s="60" t="s">
        <v>283</v>
      </c>
      <c r="D158" s="65" t="s">
        <v>3126</v>
      </c>
      <c r="E158" s="67">
        <v>3518.1</v>
      </c>
    </row>
    <row r="159" spans="1:5" ht="12.75" customHeight="1">
      <c r="A159" s="57"/>
      <c r="B159" s="62">
        <v>42222</v>
      </c>
      <c r="C159" s="57" t="s">
        <v>283</v>
      </c>
      <c r="D159" s="59" t="s">
        <v>2441</v>
      </c>
      <c r="E159" s="68">
        <v>30</v>
      </c>
    </row>
    <row r="160" spans="1:5" ht="12.75" customHeight="1">
      <c r="A160" s="60"/>
      <c r="B160" s="61">
        <v>42221</v>
      </c>
      <c r="C160" s="60" t="s">
        <v>283</v>
      </c>
      <c r="D160" s="65" t="s">
        <v>1522</v>
      </c>
      <c r="E160" s="67">
        <v>18</v>
      </c>
    </row>
    <row r="161" spans="1:5" ht="12.75" customHeight="1">
      <c r="A161" s="57"/>
      <c r="B161" s="62">
        <v>42221</v>
      </c>
      <c r="C161" s="57" t="s">
        <v>283</v>
      </c>
      <c r="D161" s="59" t="s">
        <v>1522</v>
      </c>
      <c r="E161" s="68">
        <v>332</v>
      </c>
    </row>
    <row r="162" spans="1:5" ht="12.75" customHeight="1">
      <c r="A162" s="60"/>
      <c r="B162" s="61">
        <v>42221</v>
      </c>
      <c r="C162" s="60" t="s">
        <v>283</v>
      </c>
      <c r="D162" s="65" t="s">
        <v>415</v>
      </c>
      <c r="E162" s="67">
        <v>40</v>
      </c>
    </row>
    <row r="163" spans="1:5" ht="12.75" customHeight="1">
      <c r="A163" s="57"/>
      <c r="B163" s="62">
        <v>42219</v>
      </c>
      <c r="C163" s="57" t="s">
        <v>283</v>
      </c>
      <c r="D163" s="59" t="s">
        <v>3146</v>
      </c>
      <c r="E163" s="68">
        <v>115</v>
      </c>
    </row>
    <row r="164" spans="1:5" ht="12.75" customHeight="1">
      <c r="A164" s="60"/>
      <c r="B164" s="61">
        <v>42216</v>
      </c>
      <c r="C164" s="60" t="s">
        <v>283</v>
      </c>
      <c r="D164" s="65" t="s">
        <v>536</v>
      </c>
      <c r="E164" s="67">
        <v>115</v>
      </c>
    </row>
    <row r="165" spans="1:5" ht="12.75" customHeight="1">
      <c r="A165" s="57"/>
      <c r="B165" s="62">
        <v>42215</v>
      </c>
      <c r="C165" s="57" t="s">
        <v>283</v>
      </c>
      <c r="D165" s="59" t="s">
        <v>3220</v>
      </c>
      <c r="E165" s="68">
        <v>70.63</v>
      </c>
    </row>
    <row r="166" spans="1:5" ht="12.75" customHeight="1">
      <c r="A166" s="60"/>
      <c r="B166" s="61">
        <v>42212</v>
      </c>
      <c r="C166" s="60" t="s">
        <v>283</v>
      </c>
      <c r="D166" s="65" t="s">
        <v>2503</v>
      </c>
      <c r="E166" s="67">
        <v>22</v>
      </c>
    </row>
    <row r="167" spans="1:5" ht="12.75" customHeight="1">
      <c r="A167" s="57"/>
      <c r="B167" s="62">
        <v>42212</v>
      </c>
      <c r="C167" s="57" t="s">
        <v>283</v>
      </c>
      <c r="D167" s="59" t="s">
        <v>2502</v>
      </c>
      <c r="E167" s="68">
        <v>24</v>
      </c>
    </row>
    <row r="168" spans="1:5" ht="12.75" customHeight="1">
      <c r="A168" s="60"/>
      <c r="B168" s="61">
        <v>42212</v>
      </c>
      <c r="C168" s="60" t="s">
        <v>283</v>
      </c>
      <c r="D168" s="65" t="s">
        <v>2501</v>
      </c>
      <c r="E168" s="67">
        <v>18</v>
      </c>
    </row>
    <row r="169" spans="1:5" ht="12.75" customHeight="1">
      <c r="A169" s="57"/>
      <c r="B169" s="62">
        <v>42212</v>
      </c>
      <c r="C169" s="57" t="s">
        <v>283</v>
      </c>
      <c r="D169" s="59" t="s">
        <v>2500</v>
      </c>
      <c r="E169" s="68">
        <v>13</v>
      </c>
    </row>
    <row r="170" spans="1:5" ht="12.75" customHeight="1">
      <c r="A170" s="60"/>
      <c r="B170" s="61">
        <v>42212</v>
      </c>
      <c r="C170" s="60" t="s">
        <v>283</v>
      </c>
      <c r="D170" s="65" t="s">
        <v>2499</v>
      </c>
      <c r="E170" s="67">
        <v>23</v>
      </c>
    </row>
    <row r="171" spans="1:5" ht="12.75" customHeight="1">
      <c r="A171" s="57"/>
      <c r="B171" s="62">
        <v>42209</v>
      </c>
      <c r="C171" s="57" t="s">
        <v>283</v>
      </c>
      <c r="D171" s="59" t="s">
        <v>2198</v>
      </c>
      <c r="E171" s="68">
        <v>150</v>
      </c>
    </row>
    <row r="172" spans="1:5" ht="12.75" customHeight="1">
      <c r="A172" s="60"/>
      <c r="B172" s="61">
        <v>42205</v>
      </c>
      <c r="C172" s="60" t="s">
        <v>283</v>
      </c>
      <c r="D172" s="65" t="s">
        <v>3179</v>
      </c>
      <c r="E172" s="67">
        <v>22.6</v>
      </c>
    </row>
    <row r="173" spans="1:5" ht="12.75" customHeight="1">
      <c r="A173" s="57"/>
      <c r="B173" s="62">
        <v>42205</v>
      </c>
      <c r="C173" s="57" t="s">
        <v>283</v>
      </c>
      <c r="D173" s="59" t="s">
        <v>3178</v>
      </c>
      <c r="E173" s="68">
        <v>21.8</v>
      </c>
    </row>
    <row r="174" spans="1:5" ht="12.75" customHeight="1">
      <c r="A174" s="60"/>
      <c r="B174" s="61">
        <v>42205</v>
      </c>
      <c r="C174" s="60" t="s">
        <v>283</v>
      </c>
      <c r="D174" s="65" t="s">
        <v>3177</v>
      </c>
      <c r="E174" s="67">
        <v>24.6</v>
      </c>
    </row>
    <row r="175" spans="1:5" ht="12.75" customHeight="1">
      <c r="A175" s="57"/>
      <c r="B175" s="62">
        <v>42199</v>
      </c>
      <c r="C175" s="57" t="s">
        <v>283</v>
      </c>
      <c r="D175" s="59" t="s">
        <v>476</v>
      </c>
      <c r="E175" s="68">
        <v>200</v>
      </c>
    </row>
    <row r="176" spans="1:5" ht="12.75" customHeight="1">
      <c r="A176" s="60"/>
      <c r="B176" s="61">
        <v>42199</v>
      </c>
      <c r="C176" s="60" t="s">
        <v>283</v>
      </c>
      <c r="D176" s="65" t="s">
        <v>476</v>
      </c>
      <c r="E176" s="67">
        <v>200</v>
      </c>
    </row>
    <row r="177" spans="1:5" ht="12.75" customHeight="1">
      <c r="A177" s="57"/>
      <c r="B177" s="62">
        <v>42198</v>
      </c>
      <c r="C177" s="57" t="s">
        <v>283</v>
      </c>
      <c r="D177" s="59" t="s">
        <v>1410</v>
      </c>
      <c r="E177" s="68">
        <v>100</v>
      </c>
    </row>
    <row r="178" spans="1:5" ht="12.75" customHeight="1">
      <c r="A178" s="60"/>
      <c r="B178" s="61">
        <v>42195</v>
      </c>
      <c r="C178" s="60" t="s">
        <v>283</v>
      </c>
      <c r="D178" s="65" t="s">
        <v>3099</v>
      </c>
      <c r="E178" s="67">
        <v>150</v>
      </c>
    </row>
    <row r="179" spans="1:5" ht="12.75" customHeight="1">
      <c r="A179" s="57"/>
      <c r="B179" s="62">
        <v>42187</v>
      </c>
      <c r="C179" s="57" t="s">
        <v>283</v>
      </c>
      <c r="D179" s="59" t="s">
        <v>2373</v>
      </c>
      <c r="E179" s="68">
        <v>89</v>
      </c>
    </row>
    <row r="180" spans="1:5" ht="12.75" customHeight="1">
      <c r="A180" s="60"/>
      <c r="B180" s="61">
        <v>42187</v>
      </c>
      <c r="C180" s="60" t="s">
        <v>283</v>
      </c>
      <c r="D180" s="65" t="s">
        <v>3107</v>
      </c>
      <c r="E180" s="67">
        <v>10.3</v>
      </c>
    </row>
    <row r="181" spans="1:5" ht="12.75" customHeight="1">
      <c r="A181" s="57"/>
      <c r="B181" s="62">
        <v>42186</v>
      </c>
      <c r="C181" s="57" t="s">
        <v>283</v>
      </c>
      <c r="D181" s="59" t="s">
        <v>605</v>
      </c>
      <c r="E181" s="68">
        <v>100</v>
      </c>
    </row>
    <row r="182" spans="1:5" ht="12.75" customHeight="1">
      <c r="A182" s="60"/>
      <c r="B182" s="61">
        <v>42181</v>
      </c>
      <c r="C182" s="60" t="s">
        <v>283</v>
      </c>
      <c r="D182" s="65" t="s">
        <v>1673</v>
      </c>
      <c r="E182" s="67">
        <v>140</v>
      </c>
    </row>
    <row r="183" spans="1:5" ht="12.75" customHeight="1">
      <c r="A183" s="57"/>
      <c r="B183" s="62">
        <v>42181</v>
      </c>
      <c r="C183" s="57" t="s">
        <v>283</v>
      </c>
      <c r="D183" s="59" t="s">
        <v>1673</v>
      </c>
      <c r="E183" s="68">
        <v>50</v>
      </c>
    </row>
    <row r="184" spans="1:5" ht="12.75" customHeight="1">
      <c r="A184" s="60"/>
      <c r="B184" s="61">
        <v>42181</v>
      </c>
      <c r="C184" s="60" t="s">
        <v>283</v>
      </c>
      <c r="D184" s="65" t="s">
        <v>436</v>
      </c>
      <c r="E184" s="67">
        <v>260</v>
      </c>
    </row>
    <row r="185" spans="1:5" ht="12.75" customHeight="1">
      <c r="A185" s="57"/>
      <c r="B185" s="62">
        <v>42180</v>
      </c>
      <c r="C185" s="57" t="s">
        <v>283</v>
      </c>
      <c r="D185" s="59" t="s">
        <v>1639</v>
      </c>
      <c r="E185" s="68">
        <v>73</v>
      </c>
    </row>
    <row r="186" spans="1:5" ht="12.75" customHeight="1">
      <c r="A186" s="60"/>
      <c r="B186" s="61">
        <v>42179</v>
      </c>
      <c r="C186" s="60" t="s">
        <v>283</v>
      </c>
      <c r="D186" s="65" t="s">
        <v>3108</v>
      </c>
      <c r="E186" s="67">
        <v>57</v>
      </c>
    </row>
    <row r="187" spans="1:5" ht="12.75" customHeight="1">
      <c r="A187" s="57"/>
      <c r="B187" s="62">
        <v>42179</v>
      </c>
      <c r="C187" s="57" t="s">
        <v>283</v>
      </c>
      <c r="D187" s="59" t="s">
        <v>3109</v>
      </c>
      <c r="E187" s="68">
        <v>57</v>
      </c>
    </row>
    <row r="188" spans="1:5" ht="12.75" customHeight="1">
      <c r="A188" s="60"/>
      <c r="B188" s="61">
        <v>42179</v>
      </c>
      <c r="C188" s="60" t="s">
        <v>283</v>
      </c>
      <c r="D188" s="65" t="s">
        <v>3100</v>
      </c>
      <c r="E188" s="67">
        <v>57</v>
      </c>
    </row>
    <row r="189" spans="1:5" ht="12.75" customHeight="1">
      <c r="A189" s="57"/>
      <c r="B189" s="62">
        <v>42179</v>
      </c>
      <c r="C189" s="57" t="s">
        <v>283</v>
      </c>
      <c r="D189" s="59" t="s">
        <v>3101</v>
      </c>
      <c r="E189" s="68">
        <v>64</v>
      </c>
    </row>
    <row r="190" spans="1:5" ht="12.75" customHeight="1">
      <c r="A190" s="60"/>
      <c r="B190" s="61">
        <v>42174</v>
      </c>
      <c r="C190" s="60" t="s">
        <v>283</v>
      </c>
      <c r="D190" s="65" t="s">
        <v>3085</v>
      </c>
      <c r="E190" s="67">
        <v>100</v>
      </c>
    </row>
    <row r="191" spans="1:5" ht="12.75" customHeight="1">
      <c r="A191" s="57"/>
      <c r="B191" s="62">
        <v>42174</v>
      </c>
      <c r="C191" s="57" t="s">
        <v>283</v>
      </c>
      <c r="D191" s="59" t="s">
        <v>2258</v>
      </c>
      <c r="E191" s="68">
        <v>28.5</v>
      </c>
    </row>
    <row r="192" spans="1:5" ht="12.75" customHeight="1">
      <c r="A192" s="60"/>
      <c r="B192" s="61">
        <v>42174</v>
      </c>
      <c r="C192" s="60" t="s">
        <v>283</v>
      </c>
      <c r="D192" s="65" t="s">
        <v>2340</v>
      </c>
      <c r="E192" s="67">
        <v>31.5</v>
      </c>
    </row>
    <row r="193" spans="1:5" ht="12.75" customHeight="1">
      <c r="A193" s="57"/>
      <c r="B193" s="62">
        <v>42173</v>
      </c>
      <c r="C193" s="57" t="s">
        <v>283</v>
      </c>
      <c r="D193" s="59" t="s">
        <v>3102</v>
      </c>
      <c r="E193" s="68">
        <v>50</v>
      </c>
    </row>
    <row r="194" spans="1:5" ht="12.75" customHeight="1">
      <c r="A194" s="60"/>
      <c r="B194" s="61">
        <v>42173</v>
      </c>
      <c r="C194" s="60" t="s">
        <v>283</v>
      </c>
      <c r="D194" s="65" t="s">
        <v>3103</v>
      </c>
      <c r="E194" s="67">
        <v>277.2</v>
      </c>
    </row>
    <row r="195" spans="1:5" ht="12.75" customHeight="1">
      <c r="A195" s="57"/>
      <c r="B195" s="62">
        <v>42171</v>
      </c>
      <c r="C195" s="57" t="s">
        <v>283</v>
      </c>
      <c r="D195" s="59" t="s">
        <v>3104</v>
      </c>
      <c r="E195" s="68">
        <v>30.8</v>
      </c>
    </row>
    <row r="196" spans="1:5" ht="12.75" customHeight="1">
      <c r="A196" s="60"/>
      <c r="B196" s="61">
        <v>42171</v>
      </c>
      <c r="C196" s="60" t="s">
        <v>283</v>
      </c>
      <c r="D196" s="65" t="s">
        <v>3082</v>
      </c>
      <c r="E196" s="67">
        <v>42</v>
      </c>
    </row>
    <row r="197" spans="1:5" ht="12.75" customHeight="1">
      <c r="A197" s="57"/>
      <c r="B197" s="62">
        <v>42166</v>
      </c>
      <c r="C197" s="57" t="s">
        <v>283</v>
      </c>
      <c r="D197" s="59" t="s">
        <v>3110</v>
      </c>
      <c r="E197" s="68">
        <v>232.358</v>
      </c>
    </row>
    <row r="198" spans="1:5" ht="12.75" customHeight="1">
      <c r="A198" s="60"/>
      <c r="B198" s="61">
        <v>42166</v>
      </c>
      <c r="C198" s="60" t="s">
        <v>283</v>
      </c>
      <c r="D198" s="65" t="s">
        <v>1898</v>
      </c>
      <c r="E198" s="67">
        <v>62.5</v>
      </c>
    </row>
    <row r="199" spans="1:5" ht="12.75" customHeight="1">
      <c r="A199" s="57"/>
      <c r="B199" s="62">
        <v>42165</v>
      </c>
      <c r="C199" s="57" t="s">
        <v>283</v>
      </c>
      <c r="D199" s="59" t="s">
        <v>2197</v>
      </c>
      <c r="E199" s="68">
        <v>200</v>
      </c>
    </row>
    <row r="200" spans="1:5" ht="12.75" customHeight="1">
      <c r="A200" s="60"/>
      <c r="B200" s="61">
        <v>42165</v>
      </c>
      <c r="C200" s="60" t="s">
        <v>283</v>
      </c>
      <c r="D200" s="65" t="s">
        <v>1541</v>
      </c>
      <c r="E200" s="67">
        <v>27.25</v>
      </c>
    </row>
    <row r="201" spans="1:5" ht="12.75" customHeight="1">
      <c r="A201" s="57"/>
      <c r="B201" s="62">
        <v>42165</v>
      </c>
      <c r="C201" s="57" t="s">
        <v>283</v>
      </c>
      <c r="D201" s="59" t="s">
        <v>1541</v>
      </c>
      <c r="E201" s="68">
        <v>972.75</v>
      </c>
    </row>
    <row r="202" spans="1:5" ht="12.75" customHeight="1">
      <c r="A202" s="60"/>
      <c r="B202" s="61">
        <v>42164</v>
      </c>
      <c r="C202" s="60" t="s">
        <v>283</v>
      </c>
      <c r="D202" s="65" t="s">
        <v>1954</v>
      </c>
      <c r="E202" s="67">
        <v>750</v>
      </c>
    </row>
    <row r="203" spans="1:5" ht="12.75" customHeight="1">
      <c r="A203" s="57"/>
      <c r="B203" s="62">
        <v>42164</v>
      </c>
      <c r="C203" s="57" t="s">
        <v>283</v>
      </c>
      <c r="D203" s="59" t="s">
        <v>3105</v>
      </c>
      <c r="E203" s="68">
        <v>130</v>
      </c>
    </row>
    <row r="204" spans="1:5" ht="12.75" customHeight="1">
      <c r="A204" s="60"/>
      <c r="B204" s="61">
        <v>42156</v>
      </c>
      <c r="C204" s="60" t="s">
        <v>283</v>
      </c>
      <c r="D204" s="65" t="s">
        <v>3084</v>
      </c>
      <c r="E204" s="67">
        <v>75</v>
      </c>
    </row>
    <row r="205" spans="1:5" ht="12.75" customHeight="1">
      <c r="A205" s="57"/>
      <c r="B205" s="62">
        <v>42156</v>
      </c>
      <c r="C205" s="57" t="s">
        <v>283</v>
      </c>
      <c r="D205" s="59" t="s">
        <v>3083</v>
      </c>
      <c r="E205" s="68">
        <v>50</v>
      </c>
    </row>
    <row r="206" spans="1:5" ht="12.75" customHeight="1">
      <c r="A206" s="60"/>
      <c r="B206" s="61">
        <v>42153</v>
      </c>
      <c r="C206" s="60" t="s">
        <v>283</v>
      </c>
      <c r="D206" s="65" t="s">
        <v>1769</v>
      </c>
      <c r="E206" s="67">
        <v>300</v>
      </c>
    </row>
    <row r="207" spans="1:5" ht="12.75" customHeight="1">
      <c r="A207" s="57"/>
      <c r="B207" s="62">
        <v>42152</v>
      </c>
      <c r="C207" s="57" t="s">
        <v>283</v>
      </c>
      <c r="D207" s="59" t="s">
        <v>1572</v>
      </c>
      <c r="E207" s="68">
        <v>100</v>
      </c>
    </row>
    <row r="208" spans="1:5" ht="12.75" customHeight="1">
      <c r="A208" s="60"/>
      <c r="B208" s="61">
        <v>42150</v>
      </c>
      <c r="C208" s="60" t="s">
        <v>283</v>
      </c>
      <c r="D208" s="65" t="s">
        <v>3077</v>
      </c>
      <c r="E208" s="67">
        <v>50</v>
      </c>
    </row>
    <row r="209" spans="1:5" ht="12.75" customHeight="1">
      <c r="A209" s="57"/>
      <c r="B209" s="62">
        <v>42145</v>
      </c>
      <c r="C209" s="57" t="s">
        <v>283</v>
      </c>
      <c r="D209" s="59" t="s">
        <v>2342</v>
      </c>
      <c r="E209" s="68">
        <v>25</v>
      </c>
    </row>
    <row r="210" spans="1:5" ht="12.75" customHeight="1">
      <c r="A210" s="60"/>
      <c r="B210" s="61">
        <v>42145</v>
      </c>
      <c r="C210" s="60" t="s">
        <v>283</v>
      </c>
      <c r="D210" s="65" t="s">
        <v>2343</v>
      </c>
      <c r="E210" s="67">
        <v>32</v>
      </c>
    </row>
    <row r="211" spans="1:5" ht="12.75" customHeight="1">
      <c r="A211" s="57"/>
      <c r="B211" s="62">
        <v>42145</v>
      </c>
      <c r="C211" s="57" t="s">
        <v>283</v>
      </c>
      <c r="D211" s="59" t="s">
        <v>2313</v>
      </c>
      <c r="E211" s="68">
        <v>32</v>
      </c>
    </row>
    <row r="212" spans="1:5" ht="12.75" customHeight="1">
      <c r="A212" s="60"/>
      <c r="B212" s="61">
        <v>42145</v>
      </c>
      <c r="C212" s="60" t="s">
        <v>283</v>
      </c>
      <c r="D212" s="65" t="s">
        <v>2312</v>
      </c>
      <c r="E212" s="67">
        <v>11</v>
      </c>
    </row>
    <row r="213" spans="1:5" ht="12.75" customHeight="1">
      <c r="A213" s="57"/>
      <c r="B213" s="62">
        <v>42144</v>
      </c>
      <c r="C213" s="57" t="s">
        <v>283</v>
      </c>
      <c r="D213" s="59" t="s">
        <v>314</v>
      </c>
      <c r="E213" s="68">
        <v>1260</v>
      </c>
    </row>
    <row r="214" spans="1:5" ht="12.75" customHeight="1">
      <c r="A214" s="60"/>
      <c r="B214" s="61">
        <v>42144</v>
      </c>
      <c r="C214" s="60" t="s">
        <v>283</v>
      </c>
      <c r="D214" s="65" t="s">
        <v>1985</v>
      </c>
      <c r="E214" s="67">
        <v>550</v>
      </c>
    </row>
    <row r="215" spans="1:5" ht="12.75" customHeight="1">
      <c r="A215" s="57"/>
      <c r="B215" s="62">
        <v>42142</v>
      </c>
      <c r="C215" s="57" t="s">
        <v>283</v>
      </c>
      <c r="D215" s="59" t="s">
        <v>2306</v>
      </c>
      <c r="E215" s="68">
        <v>188.84</v>
      </c>
    </row>
    <row r="216" spans="1:5" ht="12.75" customHeight="1">
      <c r="A216" s="60"/>
      <c r="B216" s="61">
        <v>42142</v>
      </c>
      <c r="C216" s="60" t="s">
        <v>283</v>
      </c>
      <c r="D216" s="65" t="s">
        <v>2306</v>
      </c>
      <c r="E216" s="67">
        <v>111.16</v>
      </c>
    </row>
    <row r="217" spans="1:5" ht="12.75" customHeight="1">
      <c r="A217" s="57"/>
      <c r="B217" s="62">
        <v>42139</v>
      </c>
      <c r="C217" s="57" t="s">
        <v>283</v>
      </c>
      <c r="D217" s="59" t="s">
        <v>1609</v>
      </c>
      <c r="E217" s="68">
        <v>296</v>
      </c>
    </row>
    <row r="218" spans="1:5" ht="12.75" customHeight="1">
      <c r="A218" s="60"/>
      <c r="B218" s="61">
        <v>42136</v>
      </c>
      <c r="C218" s="60" t="s">
        <v>283</v>
      </c>
      <c r="D218" s="65" t="s">
        <v>2300</v>
      </c>
      <c r="E218" s="67">
        <v>15</v>
      </c>
    </row>
    <row r="219" spans="1:5" ht="12.75" customHeight="1">
      <c r="A219" s="57"/>
      <c r="B219" s="62">
        <v>42129</v>
      </c>
      <c r="C219" s="57" t="s">
        <v>283</v>
      </c>
      <c r="D219" s="59" t="s">
        <v>1834</v>
      </c>
      <c r="E219" s="68">
        <v>125</v>
      </c>
    </row>
    <row r="220" spans="1:5" ht="12.75" customHeight="1">
      <c r="A220" s="60"/>
      <c r="B220" s="61">
        <v>42129</v>
      </c>
      <c r="C220" s="60" t="s">
        <v>283</v>
      </c>
      <c r="D220" s="65" t="s">
        <v>1834</v>
      </c>
      <c r="E220" s="67">
        <v>450</v>
      </c>
    </row>
    <row r="221" spans="1:5" ht="12.75" customHeight="1">
      <c r="A221" s="57"/>
      <c r="B221" s="62">
        <v>42129</v>
      </c>
      <c r="C221" s="57" t="s">
        <v>283</v>
      </c>
      <c r="D221" s="59" t="s">
        <v>1834</v>
      </c>
      <c r="E221" s="68">
        <v>275</v>
      </c>
    </row>
    <row r="222" spans="1:5" ht="12.75" customHeight="1">
      <c r="A222" s="60"/>
      <c r="B222" s="61">
        <v>42129</v>
      </c>
      <c r="C222" s="60" t="s">
        <v>283</v>
      </c>
      <c r="D222" s="65" t="s">
        <v>1834</v>
      </c>
      <c r="E222" s="67">
        <v>100</v>
      </c>
    </row>
    <row r="223" spans="1:5" ht="12.75" customHeight="1">
      <c r="A223" s="57"/>
      <c r="B223" s="62">
        <v>42122</v>
      </c>
      <c r="C223" s="57" t="s">
        <v>283</v>
      </c>
      <c r="D223" s="59" t="s">
        <v>3070</v>
      </c>
      <c r="E223" s="68">
        <v>40</v>
      </c>
    </row>
    <row r="224" spans="1:5" ht="12.75" customHeight="1">
      <c r="A224" s="60"/>
      <c r="B224" s="61">
        <v>42122</v>
      </c>
      <c r="C224" s="60" t="s">
        <v>283</v>
      </c>
      <c r="D224" s="65" t="s">
        <v>3070</v>
      </c>
      <c r="E224" s="67">
        <v>60</v>
      </c>
    </row>
    <row r="225" spans="1:5" ht="12.75" customHeight="1">
      <c r="A225" s="57"/>
      <c r="B225" s="62">
        <v>42121</v>
      </c>
      <c r="C225" s="57" t="s">
        <v>283</v>
      </c>
      <c r="D225" s="59" t="s">
        <v>2029</v>
      </c>
      <c r="E225" s="68">
        <v>140</v>
      </c>
    </row>
    <row r="226" spans="1:5" ht="12.75" customHeight="1">
      <c r="A226" s="60"/>
      <c r="B226" s="61">
        <v>42121</v>
      </c>
      <c r="C226" s="60" t="s">
        <v>283</v>
      </c>
      <c r="D226" s="65" t="s">
        <v>2274</v>
      </c>
      <c r="E226" s="67">
        <v>120</v>
      </c>
    </row>
    <row r="227" spans="1:5" ht="12.75" customHeight="1">
      <c r="A227" s="57"/>
      <c r="B227" s="62">
        <v>42116</v>
      </c>
      <c r="C227" s="57" t="s">
        <v>283</v>
      </c>
      <c r="D227" s="59" t="s">
        <v>2319</v>
      </c>
      <c r="E227" s="68">
        <v>400</v>
      </c>
    </row>
    <row r="228" spans="1:5" ht="12.75" customHeight="1">
      <c r="A228" s="60"/>
      <c r="B228" s="61">
        <v>42114</v>
      </c>
      <c r="C228" s="60" t="s">
        <v>283</v>
      </c>
      <c r="D228" s="65" t="s">
        <v>466</v>
      </c>
      <c r="E228" s="67">
        <v>25</v>
      </c>
    </row>
    <row r="229" spans="1:5" ht="12.75" customHeight="1">
      <c r="A229" s="57"/>
      <c r="B229" s="62">
        <v>42111</v>
      </c>
      <c r="C229" s="57" t="s">
        <v>283</v>
      </c>
      <c r="D229" s="59" t="s">
        <v>3069</v>
      </c>
      <c r="E229" s="68">
        <v>100</v>
      </c>
    </row>
    <row r="230" spans="1:5" ht="12.75" customHeight="1">
      <c r="A230" s="60"/>
      <c r="B230" s="61">
        <v>42111</v>
      </c>
      <c r="C230" s="60" t="s">
        <v>283</v>
      </c>
      <c r="D230" s="65" t="s">
        <v>3069</v>
      </c>
      <c r="E230" s="67">
        <v>360</v>
      </c>
    </row>
    <row r="231" spans="1:5" ht="12.75" customHeight="1">
      <c r="A231" s="57"/>
      <c r="B231" s="62">
        <v>42111</v>
      </c>
      <c r="C231" s="57" t="s">
        <v>283</v>
      </c>
      <c r="D231" s="59" t="s">
        <v>3068</v>
      </c>
      <c r="E231" s="68">
        <v>32.45</v>
      </c>
    </row>
    <row r="232" spans="1:5" ht="12.75" customHeight="1">
      <c r="A232" s="60"/>
      <c r="B232" s="61">
        <v>42110</v>
      </c>
      <c r="C232" s="60" t="s">
        <v>283</v>
      </c>
      <c r="D232" s="65" t="s">
        <v>1237</v>
      </c>
      <c r="E232" s="67">
        <v>70</v>
      </c>
    </row>
    <row r="233" spans="1:5" ht="12.75" customHeight="1">
      <c r="A233" s="57"/>
      <c r="B233" s="62">
        <v>42110</v>
      </c>
      <c r="C233" s="57" t="s">
        <v>283</v>
      </c>
      <c r="D233" s="59" t="s">
        <v>509</v>
      </c>
      <c r="E233" s="68">
        <v>550</v>
      </c>
    </row>
    <row r="234" spans="1:5" ht="12.75" customHeight="1">
      <c r="A234" s="60"/>
      <c r="B234" s="61">
        <v>42109</v>
      </c>
      <c r="C234" s="60" t="s">
        <v>283</v>
      </c>
      <c r="D234" s="65" t="s">
        <v>3265</v>
      </c>
      <c r="E234" s="67">
        <v>40.9</v>
      </c>
    </row>
    <row r="235" spans="1:5" ht="12.75" customHeight="1">
      <c r="A235" s="57"/>
      <c r="B235" s="62">
        <v>42109</v>
      </c>
      <c r="C235" s="57" t="s">
        <v>283</v>
      </c>
      <c r="D235" s="59" t="s">
        <v>2510</v>
      </c>
      <c r="E235" s="68">
        <v>1000</v>
      </c>
    </row>
    <row r="236" spans="1:5" ht="12.75" customHeight="1">
      <c r="A236" s="60"/>
      <c r="B236" s="61">
        <v>42109</v>
      </c>
      <c r="C236" s="60" t="s">
        <v>283</v>
      </c>
      <c r="D236" s="65" t="s">
        <v>372</v>
      </c>
      <c r="E236" s="67">
        <v>500</v>
      </c>
    </row>
    <row r="237" spans="1:5" ht="12.75" customHeight="1">
      <c r="A237" s="57"/>
      <c r="B237" s="62">
        <v>42109</v>
      </c>
      <c r="C237" s="57" t="s">
        <v>283</v>
      </c>
      <c r="D237" s="59" t="s">
        <v>2017</v>
      </c>
      <c r="E237" s="68">
        <v>130</v>
      </c>
    </row>
    <row r="238" spans="1:5" ht="12.75" customHeight="1">
      <c r="A238" s="60"/>
      <c r="B238" s="61">
        <v>42109</v>
      </c>
      <c r="C238" s="60" t="s">
        <v>283</v>
      </c>
      <c r="D238" s="65" t="s">
        <v>3059</v>
      </c>
      <c r="E238" s="67">
        <v>1400</v>
      </c>
    </row>
    <row r="239" spans="1:5" ht="12.75" customHeight="1">
      <c r="A239" s="57"/>
      <c r="B239" s="62">
        <v>42107</v>
      </c>
      <c r="C239" s="57" t="s">
        <v>283</v>
      </c>
      <c r="D239" s="59" t="s">
        <v>1976</v>
      </c>
      <c r="E239" s="68">
        <v>530</v>
      </c>
    </row>
    <row r="240" spans="1:5" ht="12.75" customHeight="1">
      <c r="A240" s="60"/>
      <c r="B240" s="61">
        <v>42103</v>
      </c>
      <c r="C240" s="60" t="s">
        <v>283</v>
      </c>
      <c r="D240" s="65" t="s">
        <v>3067</v>
      </c>
      <c r="E240" s="67">
        <v>246</v>
      </c>
    </row>
    <row r="241" spans="1:5" ht="12.75" customHeight="1">
      <c r="A241" s="57"/>
      <c r="B241" s="62">
        <v>42101</v>
      </c>
      <c r="C241" s="57" t="s">
        <v>283</v>
      </c>
      <c r="D241" s="59" t="s">
        <v>417</v>
      </c>
      <c r="E241" s="68">
        <v>250</v>
      </c>
    </row>
    <row r="242" spans="1:5" ht="12.75" customHeight="1">
      <c r="A242" s="60"/>
      <c r="B242" s="61">
        <v>42096</v>
      </c>
      <c r="C242" s="60" t="s">
        <v>283</v>
      </c>
      <c r="D242" s="65" t="s">
        <v>2323</v>
      </c>
      <c r="E242" s="67">
        <v>122</v>
      </c>
    </row>
    <row r="243" spans="1:5" ht="12.75" customHeight="1">
      <c r="A243" s="57"/>
      <c r="B243" s="62">
        <v>42090</v>
      </c>
      <c r="C243" s="57" t="s">
        <v>283</v>
      </c>
      <c r="D243" s="59" t="s">
        <v>1656</v>
      </c>
      <c r="E243" s="68">
        <v>190</v>
      </c>
    </row>
    <row r="244" spans="1:5" ht="12.75" customHeight="1">
      <c r="A244" s="60"/>
      <c r="B244" s="61">
        <v>42090</v>
      </c>
      <c r="C244" s="60" t="s">
        <v>283</v>
      </c>
      <c r="D244" s="65" t="s">
        <v>3058</v>
      </c>
      <c r="E244" s="67">
        <v>368</v>
      </c>
    </row>
    <row r="245" spans="1:5" ht="12.75" customHeight="1">
      <c r="A245" s="57"/>
      <c r="B245" s="62">
        <v>42090</v>
      </c>
      <c r="C245" s="57" t="s">
        <v>283</v>
      </c>
      <c r="D245" s="59" t="s">
        <v>3058</v>
      </c>
      <c r="E245" s="68">
        <v>232</v>
      </c>
    </row>
    <row r="246" spans="1:5" ht="12.75" customHeight="1">
      <c r="A246" s="60"/>
      <c r="B246" s="61">
        <v>42090</v>
      </c>
      <c r="C246" s="60" t="s">
        <v>283</v>
      </c>
      <c r="D246" s="65" t="s">
        <v>3057</v>
      </c>
      <c r="E246" s="67">
        <v>60</v>
      </c>
    </row>
    <row r="247" spans="1:5" ht="12.75" customHeight="1">
      <c r="A247" s="57"/>
      <c r="B247" s="62">
        <v>42090</v>
      </c>
      <c r="C247" s="57" t="s">
        <v>283</v>
      </c>
      <c r="D247" s="59" t="s">
        <v>3056</v>
      </c>
      <c r="E247" s="68">
        <v>209</v>
      </c>
    </row>
    <row r="248" spans="1:5" ht="12.75" customHeight="1">
      <c r="A248" s="60"/>
      <c r="B248" s="61">
        <v>42083</v>
      </c>
      <c r="C248" s="60" t="s">
        <v>283</v>
      </c>
      <c r="D248" s="65" t="s">
        <v>3106</v>
      </c>
      <c r="E248" s="67">
        <v>25</v>
      </c>
    </row>
    <row r="249" spans="1:5" ht="12.75" customHeight="1">
      <c r="A249" s="57"/>
      <c r="B249" s="62">
        <v>42083</v>
      </c>
      <c r="C249" s="57" t="s">
        <v>283</v>
      </c>
      <c r="D249" s="59" t="s">
        <v>1500</v>
      </c>
      <c r="E249" s="68">
        <v>150</v>
      </c>
    </row>
    <row r="250" spans="1:5" ht="12.75" customHeight="1">
      <c r="A250" s="60"/>
      <c r="B250" s="61">
        <v>42083</v>
      </c>
      <c r="C250" s="60" t="s">
        <v>283</v>
      </c>
      <c r="D250" s="65" t="s">
        <v>3055</v>
      </c>
      <c r="E250" s="67">
        <v>153</v>
      </c>
    </row>
    <row r="251" spans="1:5" ht="12.75" customHeight="1">
      <c r="A251" s="57"/>
      <c r="B251" s="62">
        <v>42083</v>
      </c>
      <c r="C251" s="57" t="s">
        <v>283</v>
      </c>
      <c r="D251" s="59" t="s">
        <v>3055</v>
      </c>
      <c r="E251" s="68">
        <v>147</v>
      </c>
    </row>
    <row r="252" spans="1:5" ht="12.75" customHeight="1">
      <c r="A252" s="60"/>
      <c r="B252" s="61">
        <v>42082</v>
      </c>
      <c r="C252" s="60" t="s">
        <v>283</v>
      </c>
      <c r="D252" s="65" t="s">
        <v>2353</v>
      </c>
      <c r="E252" s="67">
        <v>200</v>
      </c>
    </row>
    <row r="253" spans="1:5" ht="12.75" customHeight="1">
      <c r="A253" s="57"/>
      <c r="B253" s="62">
        <v>42080</v>
      </c>
      <c r="C253" s="57" t="s">
        <v>283</v>
      </c>
      <c r="D253" s="59" t="s">
        <v>1942</v>
      </c>
      <c r="E253" s="68">
        <v>200</v>
      </c>
    </row>
    <row r="254" spans="1:5" ht="12.75" customHeight="1">
      <c r="A254" s="60"/>
      <c r="B254" s="61">
        <v>42080</v>
      </c>
      <c r="C254" s="60" t="s">
        <v>283</v>
      </c>
      <c r="D254" s="65" t="s">
        <v>2169</v>
      </c>
      <c r="E254" s="67">
        <v>150</v>
      </c>
    </row>
    <row r="255" spans="1:5" ht="12.75" customHeight="1">
      <c r="A255" s="57"/>
      <c r="B255" s="62">
        <v>42074</v>
      </c>
      <c r="C255" s="57" t="s">
        <v>283</v>
      </c>
      <c r="D255" s="59" t="s">
        <v>486</v>
      </c>
      <c r="E255" s="68">
        <v>50</v>
      </c>
    </row>
    <row r="256" spans="1:5" ht="12.75" customHeight="1">
      <c r="A256" s="60"/>
      <c r="B256" s="61">
        <v>42073</v>
      </c>
      <c r="C256" s="60" t="s">
        <v>283</v>
      </c>
      <c r="D256" s="65" t="s">
        <v>2170</v>
      </c>
      <c r="E256" s="67">
        <v>150</v>
      </c>
    </row>
    <row r="257" spans="1:5" ht="12.75" customHeight="1">
      <c r="A257" s="57"/>
      <c r="B257" s="62">
        <v>42073</v>
      </c>
      <c r="C257" s="57" t="s">
        <v>283</v>
      </c>
      <c r="D257" s="59" t="s">
        <v>2170</v>
      </c>
      <c r="E257" s="68">
        <v>250</v>
      </c>
    </row>
    <row r="258" spans="1:5" ht="12.75" customHeight="1">
      <c r="A258" s="60"/>
      <c r="B258" s="61">
        <v>42073</v>
      </c>
      <c r="C258" s="60" t="s">
        <v>283</v>
      </c>
      <c r="D258" s="65" t="s">
        <v>2170</v>
      </c>
      <c r="E258" s="67">
        <v>400</v>
      </c>
    </row>
    <row r="259" spans="1:5" ht="12.75" customHeight="1">
      <c r="A259" s="57"/>
      <c r="B259" s="62">
        <v>42072</v>
      </c>
      <c r="C259" s="57" t="s">
        <v>283</v>
      </c>
      <c r="D259" s="59" t="s">
        <v>3054</v>
      </c>
      <c r="E259" s="68">
        <v>156</v>
      </c>
    </row>
    <row r="260" spans="1:5" ht="12.75" customHeight="1">
      <c r="A260" s="60"/>
      <c r="B260" s="61">
        <v>42072</v>
      </c>
      <c r="C260" s="60" t="s">
        <v>283</v>
      </c>
      <c r="D260" s="65" t="s">
        <v>2097</v>
      </c>
      <c r="E260" s="67">
        <v>65</v>
      </c>
    </row>
    <row r="261" spans="1:5" ht="12.75" customHeight="1">
      <c r="A261" s="57"/>
      <c r="B261" s="62">
        <v>42068</v>
      </c>
      <c r="C261" s="57" t="s">
        <v>283</v>
      </c>
      <c r="D261" s="59" t="s">
        <v>2486</v>
      </c>
      <c r="E261" s="68">
        <v>800</v>
      </c>
    </row>
    <row r="262" spans="1:5" ht="12.75" customHeight="1">
      <c r="A262" s="60"/>
      <c r="B262" s="61">
        <v>42067</v>
      </c>
      <c r="C262" s="60" t="s">
        <v>283</v>
      </c>
      <c r="D262" s="65" t="s">
        <v>1257</v>
      </c>
      <c r="E262" s="67">
        <v>350</v>
      </c>
    </row>
    <row r="263" spans="1:5" ht="12.75" customHeight="1">
      <c r="A263" s="57"/>
      <c r="B263" s="62">
        <v>42059</v>
      </c>
      <c r="C263" s="57" t="s">
        <v>283</v>
      </c>
      <c r="D263" s="59" t="s">
        <v>3076</v>
      </c>
      <c r="E263" s="68">
        <v>15</v>
      </c>
    </row>
    <row r="264" spans="1:5" ht="12.75" customHeight="1">
      <c r="A264" s="60"/>
      <c r="B264" s="61">
        <v>42058</v>
      </c>
      <c r="C264" s="60" t="s">
        <v>283</v>
      </c>
      <c r="D264" s="65" t="s">
        <v>3176</v>
      </c>
      <c r="E264" s="67">
        <v>128.5</v>
      </c>
    </row>
    <row r="265" spans="1:5" ht="12.75" customHeight="1">
      <c r="A265" s="57"/>
      <c r="B265" s="62">
        <v>42048</v>
      </c>
      <c r="C265" s="57" t="s">
        <v>283</v>
      </c>
      <c r="D265" s="59" t="s">
        <v>1839</v>
      </c>
      <c r="E265" s="68">
        <v>150</v>
      </c>
    </row>
    <row r="266" spans="1:5" ht="12.75" customHeight="1">
      <c r="A266" s="60"/>
      <c r="B266" s="61">
        <v>42046</v>
      </c>
      <c r="C266" s="60" t="s">
        <v>283</v>
      </c>
      <c r="D266" s="65" t="s">
        <v>1726</v>
      </c>
      <c r="E266" s="67">
        <v>80</v>
      </c>
    </row>
    <row r="267" spans="1:5" ht="12.75" customHeight="1">
      <c r="A267" s="57"/>
      <c r="B267" s="62">
        <v>42046</v>
      </c>
      <c r="C267" s="57" t="s">
        <v>283</v>
      </c>
      <c r="D267" s="59" t="s">
        <v>1486</v>
      </c>
      <c r="E267" s="68">
        <v>85</v>
      </c>
    </row>
    <row r="268" spans="1:5" ht="12.75" customHeight="1">
      <c r="A268" s="60"/>
      <c r="B268" s="61">
        <v>42046</v>
      </c>
      <c r="C268" s="60" t="s">
        <v>283</v>
      </c>
      <c r="D268" s="65" t="s">
        <v>1486</v>
      </c>
      <c r="E268" s="67">
        <v>85</v>
      </c>
    </row>
    <row r="269" spans="1:5" ht="12.75" customHeight="1">
      <c r="A269" s="57"/>
      <c r="B269" s="62">
        <v>42046</v>
      </c>
      <c r="C269" s="57" t="s">
        <v>283</v>
      </c>
      <c r="D269" s="59" t="s">
        <v>1486</v>
      </c>
      <c r="E269" s="68">
        <v>400</v>
      </c>
    </row>
    <row r="270" spans="1:5" ht="12.75" customHeight="1">
      <c r="A270" s="60"/>
      <c r="B270" s="61">
        <v>42045</v>
      </c>
      <c r="C270" s="60" t="s">
        <v>283</v>
      </c>
      <c r="D270" s="65" t="s">
        <v>1291</v>
      </c>
      <c r="E270" s="67">
        <v>150.18</v>
      </c>
    </row>
    <row r="271" spans="1:5" ht="12.75" customHeight="1">
      <c r="A271" s="57"/>
      <c r="B271" s="62">
        <v>42045</v>
      </c>
      <c r="C271" s="57" t="s">
        <v>283</v>
      </c>
      <c r="D271" s="59" t="s">
        <v>1291</v>
      </c>
      <c r="E271" s="68">
        <v>249.82</v>
      </c>
    </row>
    <row r="272" spans="1:5" ht="12.75" customHeight="1">
      <c r="A272" s="60"/>
      <c r="B272" s="61">
        <v>42045</v>
      </c>
      <c r="C272" s="60" t="s">
        <v>283</v>
      </c>
      <c r="D272" s="65" t="s">
        <v>1236</v>
      </c>
      <c r="E272" s="67">
        <v>500</v>
      </c>
    </row>
    <row r="273" spans="1:5" ht="12.75" customHeight="1">
      <c r="A273" s="57"/>
      <c r="B273" s="62">
        <v>42045</v>
      </c>
      <c r="C273" s="57" t="s">
        <v>283</v>
      </c>
      <c r="D273" s="59" t="s">
        <v>2485</v>
      </c>
      <c r="E273" s="68">
        <v>78</v>
      </c>
    </row>
    <row r="274" spans="1:5" ht="12.75" customHeight="1">
      <c r="A274" s="60"/>
      <c r="B274" s="61">
        <v>42044</v>
      </c>
      <c r="C274" s="60" t="s">
        <v>283</v>
      </c>
      <c r="D274" s="65" t="s">
        <v>442</v>
      </c>
      <c r="E274" s="67">
        <v>50</v>
      </c>
    </row>
    <row r="275" spans="1:5" ht="12.75" customHeight="1">
      <c r="A275" s="57"/>
      <c r="B275" s="62">
        <v>42044</v>
      </c>
      <c r="C275" s="57" t="s">
        <v>283</v>
      </c>
      <c r="D275" s="59" t="s">
        <v>442</v>
      </c>
      <c r="E275" s="68">
        <v>100</v>
      </c>
    </row>
    <row r="276" spans="1:5" ht="12.75" customHeight="1">
      <c r="A276" s="60"/>
      <c r="B276" s="61">
        <v>42039</v>
      </c>
      <c r="C276" s="60" t="s">
        <v>283</v>
      </c>
      <c r="D276" s="65" t="s">
        <v>415</v>
      </c>
      <c r="E276" s="67">
        <v>60</v>
      </c>
    </row>
    <row r="277" spans="1:5" ht="12.75" customHeight="1">
      <c r="A277" s="57"/>
      <c r="B277" s="62">
        <v>42030</v>
      </c>
      <c r="C277" s="57" t="s">
        <v>283</v>
      </c>
      <c r="D277" s="59" t="s">
        <v>2398</v>
      </c>
      <c r="E277" s="68">
        <v>1140</v>
      </c>
    </row>
    <row r="278" spans="1:5" ht="12.75" customHeight="1">
      <c r="A278" s="60"/>
      <c r="B278" s="61">
        <v>42030</v>
      </c>
      <c r="C278" s="60" t="s">
        <v>283</v>
      </c>
      <c r="D278" s="65" t="s">
        <v>2431</v>
      </c>
      <c r="E278" s="67">
        <v>100</v>
      </c>
    </row>
    <row r="279" spans="1:5" ht="12.75" customHeight="1">
      <c r="A279" s="57"/>
      <c r="B279" s="62">
        <v>42030</v>
      </c>
      <c r="C279" s="57" t="s">
        <v>283</v>
      </c>
      <c r="D279" s="59" t="s">
        <v>1838</v>
      </c>
      <c r="E279" s="68">
        <v>156.5</v>
      </c>
    </row>
    <row r="280" spans="1:5" ht="12.75" customHeight="1">
      <c r="A280" s="60"/>
      <c r="B280" s="61">
        <v>42027</v>
      </c>
      <c r="C280" s="60" t="s">
        <v>283</v>
      </c>
      <c r="D280" s="65" t="s">
        <v>2484</v>
      </c>
      <c r="E280" s="67">
        <v>50</v>
      </c>
    </row>
    <row r="281" spans="1:5" ht="12.75" customHeight="1">
      <c r="A281" s="57"/>
      <c r="B281" s="62">
        <v>42027</v>
      </c>
      <c r="C281" s="57" t="s">
        <v>283</v>
      </c>
      <c r="D281" s="59" t="s">
        <v>2027</v>
      </c>
      <c r="E281" s="68">
        <v>190</v>
      </c>
    </row>
    <row r="282" spans="1:5" ht="12.75" customHeight="1">
      <c r="A282" s="60"/>
      <c r="B282" s="61">
        <v>42026</v>
      </c>
      <c r="C282" s="60" t="s">
        <v>283</v>
      </c>
      <c r="D282" s="65" t="s">
        <v>2432</v>
      </c>
      <c r="E282" s="67">
        <v>62</v>
      </c>
    </row>
    <row r="283" spans="1:5" ht="12.75" customHeight="1">
      <c r="A283" s="57"/>
      <c r="B283" s="62">
        <v>42019</v>
      </c>
      <c r="C283" s="57" t="s">
        <v>283</v>
      </c>
      <c r="D283" s="59" t="s">
        <v>2363</v>
      </c>
      <c r="E283" s="68">
        <v>38</v>
      </c>
    </row>
    <row r="284" spans="1:5" ht="12.75" customHeight="1">
      <c r="A284" s="60"/>
      <c r="B284" s="61">
        <v>42017</v>
      </c>
      <c r="C284" s="60" t="s">
        <v>283</v>
      </c>
      <c r="D284" s="65" t="s">
        <v>2446</v>
      </c>
      <c r="E284" s="67">
        <v>160</v>
      </c>
    </row>
    <row r="285" spans="1:5" ht="12.75" customHeight="1">
      <c r="A285" s="57"/>
      <c r="B285" s="62">
        <v>42017</v>
      </c>
      <c r="C285" s="57" t="s">
        <v>283</v>
      </c>
      <c r="D285" s="59" t="s">
        <v>2397</v>
      </c>
      <c r="E285" s="68">
        <v>50</v>
      </c>
    </row>
    <row r="286" spans="1:5" ht="12.75" customHeight="1">
      <c r="A286" s="60"/>
      <c r="B286" s="61">
        <v>42017</v>
      </c>
      <c r="C286" s="60" t="s">
        <v>283</v>
      </c>
      <c r="D286" s="65" t="s">
        <v>2220</v>
      </c>
      <c r="E286" s="67">
        <v>30</v>
      </c>
    </row>
    <row r="287" spans="1:5" ht="12.75" customHeight="1">
      <c r="A287" s="57"/>
      <c r="B287" s="62">
        <v>42017</v>
      </c>
      <c r="C287" s="57" t="s">
        <v>283</v>
      </c>
      <c r="D287" s="59" t="s">
        <v>2222</v>
      </c>
      <c r="E287" s="68">
        <v>30</v>
      </c>
    </row>
    <row r="288" spans="1:5" ht="12.75" customHeight="1">
      <c r="A288" s="60"/>
      <c r="B288" s="61">
        <v>42016</v>
      </c>
      <c r="C288" s="60" t="s">
        <v>283</v>
      </c>
      <c r="D288" s="65" t="s">
        <v>476</v>
      </c>
      <c r="E288" s="67">
        <v>90</v>
      </c>
    </row>
    <row r="289" spans="1:5" ht="12.75" customHeight="1">
      <c r="A289" s="57"/>
      <c r="B289" s="62">
        <v>42016</v>
      </c>
      <c r="C289" s="57" t="s">
        <v>283</v>
      </c>
      <c r="D289" s="59" t="s">
        <v>476</v>
      </c>
      <c r="E289" s="68">
        <v>100</v>
      </c>
    </row>
    <row r="290" spans="1:5" ht="12.75" customHeight="1">
      <c r="A290" s="60"/>
      <c r="B290" s="61">
        <v>42011</v>
      </c>
      <c r="C290" s="60" t="s">
        <v>283</v>
      </c>
      <c r="D290" s="65" t="s">
        <v>1737</v>
      </c>
      <c r="E290" s="67">
        <v>30</v>
      </c>
    </row>
    <row r="291" spans="1:5" ht="12.75" customHeight="1">
      <c r="A291" s="57"/>
      <c r="B291" s="62">
        <v>42011</v>
      </c>
      <c r="C291" s="57" t="s">
        <v>283</v>
      </c>
      <c r="D291" s="59" t="s">
        <v>444</v>
      </c>
      <c r="E291" s="68">
        <v>750</v>
      </c>
    </row>
    <row r="292" spans="1:5" ht="12.75" customHeight="1">
      <c r="A292" s="60"/>
      <c r="B292" s="61">
        <v>42010</v>
      </c>
      <c r="C292" s="60" t="s">
        <v>283</v>
      </c>
      <c r="D292" s="65" t="s">
        <v>2224</v>
      </c>
      <c r="E292" s="67">
        <v>80</v>
      </c>
    </row>
    <row r="293" spans="1:5" ht="12.75" customHeight="1">
      <c r="A293" s="57"/>
      <c r="B293" s="62">
        <v>42010</v>
      </c>
      <c r="C293" s="57" t="s">
        <v>283</v>
      </c>
      <c r="D293" s="59" t="s">
        <v>2224</v>
      </c>
      <c r="E293" s="68">
        <v>120</v>
      </c>
    </row>
    <row r="294" spans="1:5" ht="12.75" customHeight="1">
      <c r="A294" s="60"/>
      <c r="B294" s="61">
        <v>42010</v>
      </c>
      <c r="C294" s="60" t="s">
        <v>283</v>
      </c>
      <c r="D294" s="65" t="s">
        <v>544</v>
      </c>
      <c r="E294" s="67">
        <v>100</v>
      </c>
    </row>
    <row r="295" spans="1:5" ht="12.75" customHeight="1">
      <c r="A295" s="57"/>
      <c r="B295" s="62">
        <v>42010</v>
      </c>
      <c r="C295" s="57" t="s">
        <v>283</v>
      </c>
      <c r="D295" s="59" t="s">
        <v>2396</v>
      </c>
      <c r="E295" s="68">
        <v>200</v>
      </c>
    </row>
    <row r="296" spans="1:5" ht="12.75" customHeight="1">
      <c r="A296" s="60"/>
      <c r="B296" s="61">
        <v>42010</v>
      </c>
      <c r="C296" s="60" t="s">
        <v>283</v>
      </c>
      <c r="D296" s="65" t="s">
        <v>2396</v>
      </c>
      <c r="E296" s="67">
        <v>203</v>
      </c>
    </row>
    <row r="297" spans="1:5" ht="12.75" customHeight="1">
      <c r="A297" s="57"/>
      <c r="B297" s="62">
        <v>42009</v>
      </c>
      <c r="C297" s="57" t="s">
        <v>283</v>
      </c>
      <c r="D297" s="59" t="s">
        <v>1572</v>
      </c>
      <c r="E297" s="68">
        <v>100</v>
      </c>
    </row>
    <row r="298" spans="1:5" ht="12.75" customHeight="1">
      <c r="A298" s="46"/>
      <c r="B298" s="46"/>
      <c r="C298" s="46"/>
      <c r="D298" s="46" t="s">
        <v>2361</v>
      </c>
      <c r="E298" s="47">
        <f>SUM(E47:E297)</f>
        <v>53042.037499999984</v>
      </c>
    </row>
    <row r="299" spans="1:5" s="94" customFormat="1" ht="12.75" customHeight="1">
      <c r="A299" s="34"/>
      <c r="B299" s="34"/>
      <c r="C299" s="34"/>
      <c r="D299" s="34"/>
      <c r="E299" s="34"/>
    </row>
    <row r="300" spans="1:5" s="94" customFormat="1" ht="12.75" customHeight="1">
      <c r="A300" s="34"/>
      <c r="B300" s="34"/>
      <c r="C300" s="34"/>
      <c r="D300" s="34"/>
      <c r="E300" s="34"/>
    </row>
    <row r="301" spans="1:5" s="75" customFormat="1" ht="19.5" customHeight="1">
      <c r="A301" s="220" t="s">
        <v>2128</v>
      </c>
      <c r="B301" s="221"/>
      <c r="C301" s="221"/>
      <c r="D301" s="221"/>
      <c r="E301" s="221"/>
    </row>
    <row r="302" spans="1:5" s="75" customFormat="1" ht="12.75" customHeight="1">
      <c r="A302" s="50" t="s">
        <v>403</v>
      </c>
      <c r="B302" s="50" t="s">
        <v>404</v>
      </c>
      <c r="C302" s="44" t="s">
        <v>4</v>
      </c>
      <c r="D302" s="50" t="s">
        <v>5</v>
      </c>
      <c r="E302" s="45" t="s">
        <v>3210</v>
      </c>
    </row>
    <row r="303" spans="1:5" ht="12.75" customHeight="1">
      <c r="A303" s="63"/>
      <c r="B303" s="86">
        <v>41996</v>
      </c>
      <c r="C303" s="63" t="s">
        <v>283</v>
      </c>
      <c r="D303" s="64" t="s">
        <v>2433</v>
      </c>
      <c r="E303" s="66">
        <v>350</v>
      </c>
    </row>
    <row r="304" spans="1:5" ht="12.75" customHeight="1">
      <c r="A304" s="60"/>
      <c r="B304" s="61">
        <v>41996</v>
      </c>
      <c r="C304" s="60" t="s">
        <v>283</v>
      </c>
      <c r="D304" s="65" t="s">
        <v>2507</v>
      </c>
      <c r="E304" s="67">
        <v>130</v>
      </c>
    </row>
    <row r="305" spans="1:5" ht="12.75" customHeight="1">
      <c r="A305" s="57"/>
      <c r="B305" s="62">
        <v>41995</v>
      </c>
      <c r="C305" s="57" t="s">
        <v>283</v>
      </c>
      <c r="D305" s="59" t="s">
        <v>2328</v>
      </c>
      <c r="E305" s="68">
        <v>375</v>
      </c>
    </row>
    <row r="306" spans="1:5" ht="12.75" customHeight="1">
      <c r="A306" s="60"/>
      <c r="B306" s="61">
        <v>41995</v>
      </c>
      <c r="C306" s="60" t="s">
        <v>283</v>
      </c>
      <c r="D306" s="65" t="s">
        <v>1900</v>
      </c>
      <c r="E306" s="67">
        <v>100</v>
      </c>
    </row>
    <row r="307" spans="1:5" ht="12.75" customHeight="1">
      <c r="A307" s="57"/>
      <c r="B307" s="62">
        <v>41992</v>
      </c>
      <c r="C307" s="57" t="s">
        <v>283</v>
      </c>
      <c r="D307" s="59" t="s">
        <v>2435</v>
      </c>
      <c r="E307" s="68">
        <v>60</v>
      </c>
    </row>
    <row r="308" spans="1:5" ht="12.75" customHeight="1">
      <c r="A308" s="60"/>
      <c r="B308" s="61">
        <v>41992</v>
      </c>
      <c r="C308" s="60" t="s">
        <v>283</v>
      </c>
      <c r="D308" s="65" t="s">
        <v>2364</v>
      </c>
      <c r="E308" s="67">
        <v>60</v>
      </c>
    </row>
    <row r="309" spans="1:5" ht="12.75" customHeight="1">
      <c r="A309" s="57"/>
      <c r="B309" s="62">
        <v>41992</v>
      </c>
      <c r="C309" s="57" t="s">
        <v>283</v>
      </c>
      <c r="D309" s="59" t="s">
        <v>2434</v>
      </c>
      <c r="E309" s="68">
        <v>17</v>
      </c>
    </row>
    <row r="310" spans="1:5" ht="12.75" customHeight="1">
      <c r="A310" s="60"/>
      <c r="B310" s="61">
        <v>41992</v>
      </c>
      <c r="C310" s="60" t="s">
        <v>283</v>
      </c>
      <c r="D310" s="65" t="s">
        <v>30</v>
      </c>
      <c r="E310" s="67">
        <v>500</v>
      </c>
    </row>
    <row r="311" spans="1:5" ht="12.75" customHeight="1">
      <c r="A311" s="57"/>
      <c r="B311" s="62">
        <v>41992</v>
      </c>
      <c r="C311" s="57" t="s">
        <v>283</v>
      </c>
      <c r="D311" s="59" t="s">
        <v>2405</v>
      </c>
      <c r="E311" s="68">
        <v>10</v>
      </c>
    </row>
    <row r="312" spans="1:5" ht="12.75" customHeight="1">
      <c r="A312" s="60"/>
      <c r="B312" s="61">
        <v>41991</v>
      </c>
      <c r="C312" s="60" t="s">
        <v>283</v>
      </c>
      <c r="D312" s="65" t="s">
        <v>1800</v>
      </c>
      <c r="E312" s="67">
        <v>220</v>
      </c>
    </row>
    <row r="313" spans="1:5" ht="12.75" customHeight="1">
      <c r="A313" s="57"/>
      <c r="B313" s="62">
        <v>41988</v>
      </c>
      <c r="C313" s="57" t="s">
        <v>283</v>
      </c>
      <c r="D313" s="59" t="s">
        <v>2257</v>
      </c>
      <c r="E313" s="68">
        <v>44.5</v>
      </c>
    </row>
    <row r="314" spans="1:5" ht="12.75" customHeight="1">
      <c r="A314" s="60"/>
      <c r="B314" s="61">
        <v>41985</v>
      </c>
      <c r="C314" s="60" t="s">
        <v>283</v>
      </c>
      <c r="D314" s="65" t="s">
        <v>2285</v>
      </c>
      <c r="E314" s="67">
        <v>112</v>
      </c>
    </row>
    <row r="315" spans="1:5" ht="12.75" customHeight="1">
      <c r="A315" s="57"/>
      <c r="B315" s="62">
        <v>41985</v>
      </c>
      <c r="C315" s="57" t="s">
        <v>283</v>
      </c>
      <c r="D315" s="59" t="s">
        <v>2329</v>
      </c>
      <c r="E315" s="68">
        <v>563</v>
      </c>
    </row>
    <row r="316" spans="1:5" ht="12.75" customHeight="1">
      <c r="A316" s="60"/>
      <c r="B316" s="61">
        <v>41985</v>
      </c>
      <c r="C316" s="60" t="s">
        <v>283</v>
      </c>
      <c r="D316" s="65" t="s">
        <v>1739</v>
      </c>
      <c r="E316" s="67">
        <v>270</v>
      </c>
    </row>
    <row r="317" spans="1:5" ht="12.75" customHeight="1">
      <c r="A317" s="57"/>
      <c r="B317" s="62">
        <v>41985</v>
      </c>
      <c r="C317" s="57" t="s">
        <v>283</v>
      </c>
      <c r="D317" s="59" t="s">
        <v>1739</v>
      </c>
      <c r="E317" s="68">
        <v>211.5</v>
      </c>
    </row>
    <row r="318" spans="1:5" ht="12.75" customHeight="1">
      <c r="A318" s="60"/>
      <c r="B318" s="61">
        <v>41984</v>
      </c>
      <c r="C318" s="60" t="s">
        <v>283</v>
      </c>
      <c r="D318" s="65" t="s">
        <v>494</v>
      </c>
      <c r="E318" s="67">
        <v>75</v>
      </c>
    </row>
    <row r="319" spans="1:5" ht="12.75" customHeight="1">
      <c r="A319" s="57"/>
      <c r="B319" s="62">
        <v>41984</v>
      </c>
      <c r="C319" s="57" t="s">
        <v>283</v>
      </c>
      <c r="D319" s="59" t="s">
        <v>1350</v>
      </c>
      <c r="E319" s="68">
        <v>100</v>
      </c>
    </row>
    <row r="320" spans="1:5" ht="12.75" customHeight="1">
      <c r="A320" s="60"/>
      <c r="B320" s="61">
        <v>41984</v>
      </c>
      <c r="C320" s="60" t="s">
        <v>283</v>
      </c>
      <c r="D320" s="65" t="s">
        <v>1350</v>
      </c>
      <c r="E320" s="67">
        <v>150</v>
      </c>
    </row>
    <row r="321" spans="1:5" ht="12.75" customHeight="1">
      <c r="A321" s="57"/>
      <c r="B321" s="62">
        <v>41984</v>
      </c>
      <c r="C321" s="57" t="s">
        <v>283</v>
      </c>
      <c r="D321" s="59" t="s">
        <v>2366</v>
      </c>
      <c r="E321" s="68">
        <v>80</v>
      </c>
    </row>
    <row r="322" spans="1:5" ht="12.75" customHeight="1">
      <c r="A322" s="60"/>
      <c r="B322" s="61">
        <v>41984</v>
      </c>
      <c r="C322" s="60" t="s">
        <v>283</v>
      </c>
      <c r="D322" s="65" t="s">
        <v>2365</v>
      </c>
      <c r="E322" s="67">
        <v>23</v>
      </c>
    </row>
    <row r="323" spans="1:5" ht="12.75" customHeight="1">
      <c r="A323" s="57"/>
      <c r="B323" s="62">
        <v>41983</v>
      </c>
      <c r="C323" s="57" t="s">
        <v>283</v>
      </c>
      <c r="D323" s="59" t="s">
        <v>1686</v>
      </c>
      <c r="E323" s="68">
        <v>90</v>
      </c>
    </row>
    <row r="324" spans="1:5" ht="12.75" customHeight="1">
      <c r="A324" s="60"/>
      <c r="B324" s="61">
        <v>41983</v>
      </c>
      <c r="C324" s="60" t="s">
        <v>283</v>
      </c>
      <c r="D324" s="65" t="s">
        <v>1916</v>
      </c>
      <c r="E324" s="67">
        <v>772</v>
      </c>
    </row>
    <row r="325" spans="1:5" ht="12.75" customHeight="1">
      <c r="A325" s="57"/>
      <c r="B325" s="62">
        <v>41983</v>
      </c>
      <c r="C325" s="57" t="s">
        <v>283</v>
      </c>
      <c r="D325" s="59" t="s">
        <v>2411</v>
      </c>
      <c r="E325" s="68">
        <v>100</v>
      </c>
    </row>
    <row r="326" spans="1:5" ht="12.75" customHeight="1">
      <c r="A326" s="60"/>
      <c r="B326" s="61">
        <v>41983</v>
      </c>
      <c r="C326" s="60" t="s">
        <v>283</v>
      </c>
      <c r="D326" s="65" t="s">
        <v>2367</v>
      </c>
      <c r="E326" s="67">
        <v>17</v>
      </c>
    </row>
    <row r="327" spans="1:5" ht="12.75" customHeight="1">
      <c r="A327" s="57"/>
      <c r="B327" s="62">
        <v>41982</v>
      </c>
      <c r="C327" s="57" t="s">
        <v>283</v>
      </c>
      <c r="D327" s="59" t="s">
        <v>1977</v>
      </c>
      <c r="E327" s="68">
        <v>200</v>
      </c>
    </row>
    <row r="328" spans="1:5" ht="12.75" customHeight="1">
      <c r="A328" s="60"/>
      <c r="B328" s="61">
        <v>41982</v>
      </c>
      <c r="C328" s="60" t="s">
        <v>283</v>
      </c>
      <c r="D328" s="65" t="s">
        <v>2506</v>
      </c>
      <c r="E328" s="67">
        <v>50</v>
      </c>
    </row>
    <row r="329" spans="1:5" ht="12.75" customHeight="1">
      <c r="A329" s="57"/>
      <c r="B329" s="62">
        <v>41974</v>
      </c>
      <c r="C329" s="57" t="s">
        <v>283</v>
      </c>
      <c r="D329" s="59" t="s">
        <v>1594</v>
      </c>
      <c r="E329" s="68">
        <v>800</v>
      </c>
    </row>
    <row r="330" spans="1:5" ht="12.75" customHeight="1">
      <c r="A330" s="60"/>
      <c r="B330" s="61">
        <v>41974</v>
      </c>
      <c r="C330" s="60" t="s">
        <v>283</v>
      </c>
      <c r="D330" s="65" t="s">
        <v>1594</v>
      </c>
      <c r="E330" s="67">
        <v>5118.62</v>
      </c>
    </row>
    <row r="331" spans="1:5" ht="12.75" customHeight="1">
      <c r="A331" s="57"/>
      <c r="B331" s="62">
        <v>41971</v>
      </c>
      <c r="C331" s="57" t="s">
        <v>283</v>
      </c>
      <c r="D331" s="59" t="s">
        <v>2505</v>
      </c>
      <c r="E331" s="68">
        <v>200</v>
      </c>
    </row>
    <row r="332" spans="1:5" ht="12.75" customHeight="1">
      <c r="A332" s="60"/>
      <c r="B332" s="61">
        <v>41971</v>
      </c>
      <c r="C332" s="60" t="s">
        <v>283</v>
      </c>
      <c r="D332" s="65" t="s">
        <v>375</v>
      </c>
      <c r="E332" s="67">
        <v>165</v>
      </c>
    </row>
    <row r="333" spans="1:5" ht="12.75" customHeight="1">
      <c r="A333" s="57"/>
      <c r="B333" s="62">
        <v>41969</v>
      </c>
      <c r="C333" s="57" t="s">
        <v>283</v>
      </c>
      <c r="D333" s="59" t="s">
        <v>2330</v>
      </c>
      <c r="E333" s="68">
        <v>210</v>
      </c>
    </row>
    <row r="334" spans="1:5" ht="12.75" customHeight="1">
      <c r="A334" s="60"/>
      <c r="B334" s="61">
        <v>41969</v>
      </c>
      <c r="C334" s="60" t="s">
        <v>283</v>
      </c>
      <c r="D334" s="65" t="s">
        <v>1358</v>
      </c>
      <c r="E334" s="67">
        <v>300</v>
      </c>
    </row>
    <row r="335" spans="1:5" ht="12.75" customHeight="1">
      <c r="A335" s="57"/>
      <c r="B335" s="62">
        <v>41968</v>
      </c>
      <c r="C335" s="57" t="s">
        <v>283</v>
      </c>
      <c r="D335" s="59" t="s">
        <v>2331</v>
      </c>
      <c r="E335" s="68">
        <v>10</v>
      </c>
    </row>
    <row r="336" spans="1:5" ht="12.75" customHeight="1">
      <c r="A336" s="60"/>
      <c r="B336" s="61">
        <v>41967</v>
      </c>
      <c r="C336" s="60" t="s">
        <v>283</v>
      </c>
      <c r="D336" s="65" t="s">
        <v>2504</v>
      </c>
      <c r="E336" s="67">
        <v>250</v>
      </c>
    </row>
    <row r="337" spans="1:5" ht="12.75" customHeight="1">
      <c r="A337" s="57"/>
      <c r="B337" s="62">
        <v>41967</v>
      </c>
      <c r="C337" s="57" t="s">
        <v>283</v>
      </c>
      <c r="D337" s="59" t="s">
        <v>2332</v>
      </c>
      <c r="E337" s="68">
        <v>60</v>
      </c>
    </row>
    <row r="338" spans="1:5" ht="12.75" customHeight="1">
      <c r="A338" s="60"/>
      <c r="B338" s="61">
        <v>41964</v>
      </c>
      <c r="C338" s="60" t="s">
        <v>283</v>
      </c>
      <c r="D338" s="65" t="s">
        <v>1770</v>
      </c>
      <c r="E338" s="67">
        <v>600</v>
      </c>
    </row>
    <row r="339" spans="1:5" ht="12.75" customHeight="1">
      <c r="A339" s="57"/>
      <c r="B339" s="62">
        <v>41964</v>
      </c>
      <c r="C339" s="57" t="s">
        <v>283</v>
      </c>
      <c r="D339" s="59" t="s">
        <v>1584</v>
      </c>
      <c r="E339" s="68">
        <v>114</v>
      </c>
    </row>
    <row r="340" spans="1:5" ht="12.75" customHeight="1">
      <c r="A340" s="60"/>
      <c r="B340" s="61">
        <v>41962</v>
      </c>
      <c r="C340" s="60" t="s">
        <v>283</v>
      </c>
      <c r="D340" s="65" t="s">
        <v>1541</v>
      </c>
      <c r="E340" s="67">
        <v>1400</v>
      </c>
    </row>
    <row r="341" spans="1:5" ht="12.75" customHeight="1">
      <c r="A341" s="57"/>
      <c r="B341" s="62">
        <v>41961</v>
      </c>
      <c r="C341" s="57" t="s">
        <v>283</v>
      </c>
      <c r="D341" s="59" t="s">
        <v>2372</v>
      </c>
      <c r="E341" s="68">
        <v>39.379811000000004</v>
      </c>
    </row>
    <row r="342" spans="1:5" ht="12.75" customHeight="1">
      <c r="A342" s="60"/>
      <c r="B342" s="61">
        <v>41961</v>
      </c>
      <c r="C342" s="60" t="s">
        <v>283</v>
      </c>
      <c r="D342" s="65" t="s">
        <v>2371</v>
      </c>
      <c r="E342" s="67">
        <v>18.922766</v>
      </c>
    </row>
    <row r="343" spans="1:5" ht="12.75" customHeight="1">
      <c r="A343" s="57"/>
      <c r="B343" s="62">
        <v>41961</v>
      </c>
      <c r="C343" s="57" t="s">
        <v>283</v>
      </c>
      <c r="D343" s="59" t="s">
        <v>2370</v>
      </c>
      <c r="E343" s="68">
        <v>56.768299</v>
      </c>
    </row>
    <row r="344" spans="1:5" ht="12.75" customHeight="1">
      <c r="A344" s="60"/>
      <c r="B344" s="61">
        <v>41961</v>
      </c>
      <c r="C344" s="60" t="s">
        <v>283</v>
      </c>
      <c r="D344" s="65" t="s">
        <v>2369</v>
      </c>
      <c r="E344" s="67">
        <v>69.042526</v>
      </c>
    </row>
    <row r="345" spans="1:5" ht="12.75" customHeight="1">
      <c r="A345" s="57"/>
      <c r="B345" s="62">
        <v>41961</v>
      </c>
      <c r="C345" s="57" t="s">
        <v>283</v>
      </c>
      <c r="D345" s="59" t="s">
        <v>2368</v>
      </c>
      <c r="E345" s="68">
        <v>73</v>
      </c>
    </row>
    <row r="346" spans="1:5" ht="12.75" customHeight="1">
      <c r="A346" s="60"/>
      <c r="B346" s="61">
        <v>41961</v>
      </c>
      <c r="C346" s="60" t="s">
        <v>283</v>
      </c>
      <c r="D346" s="65" t="s">
        <v>2368</v>
      </c>
      <c r="E346" s="67">
        <v>73</v>
      </c>
    </row>
    <row r="347" spans="1:5" ht="12.75" customHeight="1">
      <c r="A347" s="57"/>
      <c r="B347" s="62">
        <v>41960</v>
      </c>
      <c r="C347" s="57" t="s">
        <v>283</v>
      </c>
      <c r="D347" s="59" t="s">
        <v>2436</v>
      </c>
      <c r="E347" s="68">
        <v>350</v>
      </c>
    </row>
    <row r="348" spans="1:5" ht="12.75" customHeight="1">
      <c r="A348" s="60"/>
      <c r="B348" s="61">
        <v>41956</v>
      </c>
      <c r="C348" s="60" t="s">
        <v>283</v>
      </c>
      <c r="D348" s="65" t="s">
        <v>2421</v>
      </c>
      <c r="E348" s="67">
        <v>30</v>
      </c>
    </row>
    <row r="349" spans="1:5" ht="12.75" customHeight="1">
      <c r="A349" s="57"/>
      <c r="B349" s="62">
        <v>41955</v>
      </c>
      <c r="C349" s="57" t="s">
        <v>283</v>
      </c>
      <c r="D349" s="59" t="s">
        <v>2404</v>
      </c>
      <c r="E349" s="68">
        <v>35.7</v>
      </c>
    </row>
    <row r="350" spans="1:5" ht="12.75" customHeight="1">
      <c r="A350" s="60"/>
      <c r="B350" s="61">
        <v>41955</v>
      </c>
      <c r="C350" s="60" t="s">
        <v>283</v>
      </c>
      <c r="D350" s="65" t="s">
        <v>2404</v>
      </c>
      <c r="E350" s="67">
        <v>9.9</v>
      </c>
    </row>
    <row r="351" spans="1:5" ht="12.75" customHeight="1">
      <c r="A351" s="57"/>
      <c r="B351" s="62">
        <v>41955</v>
      </c>
      <c r="C351" s="57" t="s">
        <v>283</v>
      </c>
      <c r="D351" s="59" t="s">
        <v>2404</v>
      </c>
      <c r="E351" s="68">
        <v>8.4</v>
      </c>
    </row>
    <row r="352" spans="1:5" ht="12.75" customHeight="1">
      <c r="A352" s="60"/>
      <c r="B352" s="61">
        <v>41955</v>
      </c>
      <c r="C352" s="60" t="s">
        <v>283</v>
      </c>
      <c r="D352" s="65" t="s">
        <v>2404</v>
      </c>
      <c r="E352" s="67">
        <v>11</v>
      </c>
    </row>
    <row r="353" spans="1:5" ht="12.75" customHeight="1">
      <c r="A353" s="57"/>
      <c r="B353" s="62">
        <v>41954</v>
      </c>
      <c r="C353" s="57" t="s">
        <v>283</v>
      </c>
      <c r="D353" s="59" t="s">
        <v>2334</v>
      </c>
      <c r="E353" s="68">
        <v>40</v>
      </c>
    </row>
    <row r="354" spans="1:5" ht="12.75" customHeight="1">
      <c r="A354" s="60"/>
      <c r="B354" s="61">
        <v>41954</v>
      </c>
      <c r="C354" s="60" t="s">
        <v>283</v>
      </c>
      <c r="D354" s="65" t="s">
        <v>2333</v>
      </c>
      <c r="E354" s="67">
        <v>100</v>
      </c>
    </row>
    <row r="355" spans="1:5" ht="12.75" customHeight="1">
      <c r="A355" s="57"/>
      <c r="B355" s="62">
        <v>41954</v>
      </c>
      <c r="C355" s="57" t="s">
        <v>283</v>
      </c>
      <c r="D355" s="59" t="s">
        <v>1738</v>
      </c>
      <c r="E355" s="68">
        <v>300</v>
      </c>
    </row>
    <row r="356" spans="1:5" ht="12.75" customHeight="1">
      <c r="A356" s="60"/>
      <c r="B356" s="61">
        <v>41953</v>
      </c>
      <c r="C356" s="60" t="s">
        <v>283</v>
      </c>
      <c r="D356" s="65" t="s">
        <v>2437</v>
      </c>
      <c r="E356" s="67">
        <v>90</v>
      </c>
    </row>
    <row r="357" spans="1:5" ht="12.75" customHeight="1">
      <c r="A357" s="57"/>
      <c r="B357" s="62">
        <v>41953</v>
      </c>
      <c r="C357" s="57" t="s">
        <v>283</v>
      </c>
      <c r="D357" s="59" t="s">
        <v>2316</v>
      </c>
      <c r="E357" s="68">
        <v>57.589</v>
      </c>
    </row>
    <row r="358" spans="1:5" ht="12.75" customHeight="1">
      <c r="A358" s="60"/>
      <c r="B358" s="61">
        <v>41949</v>
      </c>
      <c r="C358" s="60" t="s">
        <v>283</v>
      </c>
      <c r="D358" s="65" t="s">
        <v>2305</v>
      </c>
      <c r="E358" s="67">
        <v>200</v>
      </c>
    </row>
    <row r="359" spans="1:5" ht="12.75" customHeight="1">
      <c r="A359" s="57"/>
      <c r="B359" s="62">
        <v>41948</v>
      </c>
      <c r="C359" s="57" t="s">
        <v>283</v>
      </c>
      <c r="D359" s="59" t="s">
        <v>3066</v>
      </c>
      <c r="E359" s="68">
        <v>65</v>
      </c>
    </row>
    <row r="360" spans="1:5" ht="12.75" customHeight="1">
      <c r="A360" s="60"/>
      <c r="B360" s="61">
        <v>41947</v>
      </c>
      <c r="C360" s="60" t="s">
        <v>283</v>
      </c>
      <c r="D360" s="65" t="s">
        <v>2046</v>
      </c>
      <c r="E360" s="67">
        <v>60</v>
      </c>
    </row>
    <row r="361" spans="1:5" ht="12.75" customHeight="1">
      <c r="A361" s="57"/>
      <c r="B361" s="62">
        <v>41946</v>
      </c>
      <c r="C361" s="57" t="s">
        <v>283</v>
      </c>
      <c r="D361" s="59" t="s">
        <v>2315</v>
      </c>
      <c r="E361" s="68">
        <v>310</v>
      </c>
    </row>
    <row r="362" spans="1:5" ht="12.75" customHeight="1">
      <c r="A362" s="60"/>
      <c r="B362" s="61">
        <v>41943</v>
      </c>
      <c r="C362" s="60" t="s">
        <v>283</v>
      </c>
      <c r="D362" s="65" t="s">
        <v>1990</v>
      </c>
      <c r="E362" s="67">
        <v>90</v>
      </c>
    </row>
    <row r="363" spans="1:5" ht="12.75" customHeight="1">
      <c r="A363" s="57"/>
      <c r="B363" s="62">
        <v>41941</v>
      </c>
      <c r="C363" s="57" t="s">
        <v>283</v>
      </c>
      <c r="D363" s="59" t="s">
        <v>2312</v>
      </c>
      <c r="E363" s="68">
        <v>25</v>
      </c>
    </row>
    <row r="364" spans="1:5" ht="12.75" customHeight="1">
      <c r="A364" s="60"/>
      <c r="B364" s="61">
        <v>41941</v>
      </c>
      <c r="C364" s="60" t="s">
        <v>283</v>
      </c>
      <c r="D364" s="65" t="s">
        <v>2313</v>
      </c>
      <c r="E364" s="67">
        <v>79.1</v>
      </c>
    </row>
    <row r="365" spans="1:5" ht="12.75" customHeight="1">
      <c r="A365" s="57"/>
      <c r="B365" s="62">
        <v>41941</v>
      </c>
      <c r="C365" s="57" t="s">
        <v>283</v>
      </c>
      <c r="D365" s="59" t="s">
        <v>2343</v>
      </c>
      <c r="E365" s="68">
        <v>79.1</v>
      </c>
    </row>
    <row r="366" spans="1:5" ht="12.75" customHeight="1">
      <c r="A366" s="60"/>
      <c r="B366" s="61">
        <v>41941</v>
      </c>
      <c r="C366" s="60" t="s">
        <v>283</v>
      </c>
      <c r="D366" s="65" t="s">
        <v>2342</v>
      </c>
      <c r="E366" s="67">
        <v>66.8</v>
      </c>
    </row>
    <row r="367" spans="1:5" ht="12.75" customHeight="1">
      <c r="A367" s="57"/>
      <c r="B367" s="62">
        <v>41941</v>
      </c>
      <c r="C367" s="57" t="s">
        <v>283</v>
      </c>
      <c r="D367" s="59" t="s">
        <v>2341</v>
      </c>
      <c r="E367" s="68">
        <v>60</v>
      </c>
    </row>
    <row r="368" spans="1:5" ht="12.75" customHeight="1">
      <c r="A368" s="60"/>
      <c r="B368" s="61">
        <v>41941</v>
      </c>
      <c r="C368" s="60" t="s">
        <v>283</v>
      </c>
      <c r="D368" s="65" t="s">
        <v>2032</v>
      </c>
      <c r="E368" s="67">
        <v>140</v>
      </c>
    </row>
    <row r="369" spans="1:5" ht="12.75" customHeight="1">
      <c r="A369" s="57"/>
      <c r="B369" s="62">
        <v>41941</v>
      </c>
      <c r="C369" s="57" t="s">
        <v>283</v>
      </c>
      <c r="D369" s="59" t="s">
        <v>2031</v>
      </c>
      <c r="E369" s="68">
        <v>200</v>
      </c>
    </row>
    <row r="370" spans="1:5" ht="12.75" customHeight="1">
      <c r="A370" s="60"/>
      <c r="B370" s="61">
        <v>41941</v>
      </c>
      <c r="C370" s="60" t="s">
        <v>283</v>
      </c>
      <c r="D370" s="65" t="s">
        <v>2314</v>
      </c>
      <c r="E370" s="67">
        <v>475</v>
      </c>
    </row>
    <row r="371" spans="1:5" ht="12.75" customHeight="1">
      <c r="A371" s="57"/>
      <c r="B371" s="62">
        <v>41936</v>
      </c>
      <c r="C371" s="57" t="s">
        <v>283</v>
      </c>
      <c r="D371" s="59" t="s">
        <v>1721</v>
      </c>
      <c r="E371" s="68">
        <v>50</v>
      </c>
    </row>
    <row r="372" spans="1:5" ht="12.75" customHeight="1">
      <c r="A372" s="60"/>
      <c r="B372" s="61">
        <v>41933</v>
      </c>
      <c r="C372" s="60" t="s">
        <v>283</v>
      </c>
      <c r="D372" s="65" t="s">
        <v>607</v>
      </c>
      <c r="E372" s="67">
        <v>55</v>
      </c>
    </row>
    <row r="373" spans="1:5" ht="12.75" customHeight="1">
      <c r="A373" s="57"/>
      <c r="B373" s="62">
        <v>41932</v>
      </c>
      <c r="C373" s="57" t="s">
        <v>283</v>
      </c>
      <c r="D373" s="59" t="s">
        <v>50</v>
      </c>
      <c r="E373" s="68">
        <v>500</v>
      </c>
    </row>
    <row r="374" spans="1:5" ht="12.75" customHeight="1">
      <c r="A374" s="60"/>
      <c r="B374" s="61">
        <v>41932</v>
      </c>
      <c r="C374" s="60" t="s">
        <v>283</v>
      </c>
      <c r="D374" s="65" t="s">
        <v>2438</v>
      </c>
      <c r="E374" s="67">
        <v>47</v>
      </c>
    </row>
    <row r="375" spans="1:5" ht="12.75" customHeight="1">
      <c r="A375" s="57"/>
      <c r="B375" s="62">
        <v>41932</v>
      </c>
      <c r="C375" s="57" t="s">
        <v>283</v>
      </c>
      <c r="D375" s="59" t="s">
        <v>2499</v>
      </c>
      <c r="E375" s="68">
        <v>21.74</v>
      </c>
    </row>
    <row r="376" spans="1:5" ht="12.75" customHeight="1">
      <c r="A376" s="60"/>
      <c r="B376" s="61">
        <v>41932</v>
      </c>
      <c r="C376" s="60" t="s">
        <v>283</v>
      </c>
      <c r="D376" s="65" t="s">
        <v>2500</v>
      </c>
      <c r="E376" s="67">
        <v>13.04</v>
      </c>
    </row>
    <row r="377" spans="1:5" ht="12.75" customHeight="1">
      <c r="A377" s="57"/>
      <c r="B377" s="62">
        <v>41932</v>
      </c>
      <c r="C377" s="57" t="s">
        <v>283</v>
      </c>
      <c r="D377" s="59" t="s">
        <v>2501</v>
      </c>
      <c r="E377" s="68">
        <v>19.57</v>
      </c>
    </row>
    <row r="378" spans="1:5" ht="12.75" customHeight="1">
      <c r="A378" s="60"/>
      <c r="B378" s="61">
        <v>41932</v>
      </c>
      <c r="C378" s="60" t="s">
        <v>283</v>
      </c>
      <c r="D378" s="65" t="s">
        <v>2502</v>
      </c>
      <c r="E378" s="67">
        <v>28.26</v>
      </c>
    </row>
    <row r="379" spans="1:5" ht="12.75" customHeight="1">
      <c r="A379" s="57"/>
      <c r="B379" s="62">
        <v>41932</v>
      </c>
      <c r="C379" s="57" t="s">
        <v>283</v>
      </c>
      <c r="D379" s="59" t="s">
        <v>2503</v>
      </c>
      <c r="E379" s="68">
        <v>17.39</v>
      </c>
    </row>
    <row r="380" spans="1:5" ht="12.75" customHeight="1">
      <c r="A380" s="60"/>
      <c r="B380" s="61">
        <v>41928</v>
      </c>
      <c r="C380" s="60" t="s">
        <v>283</v>
      </c>
      <c r="D380" s="65" t="s">
        <v>2311</v>
      </c>
      <c r="E380" s="67">
        <v>72</v>
      </c>
    </row>
    <row r="381" spans="1:5" ht="12.75" customHeight="1">
      <c r="A381" s="57"/>
      <c r="B381" s="62">
        <v>41927</v>
      </c>
      <c r="C381" s="57" t="s">
        <v>283</v>
      </c>
      <c r="D381" s="59" t="s">
        <v>2309</v>
      </c>
      <c r="E381" s="68">
        <v>143</v>
      </c>
    </row>
    <row r="382" spans="1:5" ht="12.75" customHeight="1">
      <c r="A382" s="60"/>
      <c r="B382" s="61">
        <v>41927</v>
      </c>
      <c r="C382" s="60" t="s">
        <v>283</v>
      </c>
      <c r="D382" s="65" t="s">
        <v>2310</v>
      </c>
      <c r="E382" s="67">
        <v>148</v>
      </c>
    </row>
    <row r="383" spans="1:5" ht="12.75" customHeight="1">
      <c r="A383" s="57"/>
      <c r="B383" s="62">
        <v>41926</v>
      </c>
      <c r="C383" s="57" t="s">
        <v>283</v>
      </c>
      <c r="D383" s="59" t="s">
        <v>2303</v>
      </c>
      <c r="E383" s="68">
        <v>300</v>
      </c>
    </row>
    <row r="384" spans="1:5" ht="12.75" customHeight="1">
      <c r="A384" s="60"/>
      <c r="B384" s="61">
        <v>41922</v>
      </c>
      <c r="C384" s="60" t="s">
        <v>283</v>
      </c>
      <c r="D384" s="65" t="s">
        <v>2302</v>
      </c>
      <c r="E384" s="67">
        <v>50</v>
      </c>
    </row>
    <row r="385" spans="1:5" ht="12.75" customHeight="1">
      <c r="A385" s="57"/>
      <c r="B385" s="62">
        <v>41922</v>
      </c>
      <c r="C385" s="57" t="s">
        <v>283</v>
      </c>
      <c r="D385" s="59" t="s">
        <v>2302</v>
      </c>
      <c r="E385" s="68">
        <v>80</v>
      </c>
    </row>
    <row r="386" spans="1:5" ht="12.75" customHeight="1">
      <c r="A386" s="60"/>
      <c r="B386" s="61">
        <v>41922</v>
      </c>
      <c r="C386" s="60" t="s">
        <v>283</v>
      </c>
      <c r="D386" s="65" t="s">
        <v>2317</v>
      </c>
      <c r="E386" s="67">
        <v>130</v>
      </c>
    </row>
    <row r="387" spans="1:5" ht="12.75" customHeight="1">
      <c r="A387" s="57"/>
      <c r="B387" s="62">
        <v>41919</v>
      </c>
      <c r="C387" s="57" t="s">
        <v>283</v>
      </c>
      <c r="D387" s="59" t="s">
        <v>2318</v>
      </c>
      <c r="E387" s="68">
        <v>200</v>
      </c>
    </row>
    <row r="388" spans="1:5" ht="12.75" customHeight="1">
      <c r="A388" s="60"/>
      <c r="B388" s="61">
        <v>41919</v>
      </c>
      <c r="C388" s="60" t="s">
        <v>283</v>
      </c>
      <c r="D388" s="65" t="s">
        <v>2498</v>
      </c>
      <c r="E388" s="67">
        <v>179.5</v>
      </c>
    </row>
    <row r="389" spans="1:5" ht="12.75" customHeight="1">
      <c r="A389" s="57"/>
      <c r="B389" s="62">
        <v>41919</v>
      </c>
      <c r="C389" s="57" t="s">
        <v>283</v>
      </c>
      <c r="D389" s="59" t="s">
        <v>2028</v>
      </c>
      <c r="E389" s="68">
        <v>150</v>
      </c>
    </row>
    <row r="390" spans="1:5" ht="12.75" customHeight="1">
      <c r="A390" s="60"/>
      <c r="B390" s="61">
        <v>41919</v>
      </c>
      <c r="C390" s="60" t="s">
        <v>283</v>
      </c>
      <c r="D390" s="65" t="s">
        <v>2028</v>
      </c>
      <c r="E390" s="67">
        <v>225</v>
      </c>
    </row>
    <row r="391" spans="1:5" ht="12.75" customHeight="1">
      <c r="A391" s="57"/>
      <c r="B391" s="62">
        <v>41918</v>
      </c>
      <c r="C391" s="57" t="s">
        <v>283</v>
      </c>
      <c r="D391" s="59" t="s">
        <v>1608</v>
      </c>
      <c r="E391" s="68">
        <v>200</v>
      </c>
    </row>
    <row r="392" spans="1:5" ht="12.75" customHeight="1">
      <c r="A392" s="60"/>
      <c r="B392" s="61">
        <v>41915</v>
      </c>
      <c r="C392" s="60" t="s">
        <v>283</v>
      </c>
      <c r="D392" s="65" t="s">
        <v>1988</v>
      </c>
      <c r="E392" s="67">
        <v>20</v>
      </c>
    </row>
    <row r="393" spans="1:5" ht="12.75" customHeight="1">
      <c r="A393" s="57"/>
      <c r="B393" s="62">
        <v>41915</v>
      </c>
      <c r="C393" s="57" t="s">
        <v>283</v>
      </c>
      <c r="D393" s="59" t="s">
        <v>2035</v>
      </c>
      <c r="E393" s="68">
        <v>290</v>
      </c>
    </row>
    <row r="394" spans="1:5" ht="12.75" customHeight="1">
      <c r="A394" s="60"/>
      <c r="B394" s="61">
        <v>41915</v>
      </c>
      <c r="C394" s="60" t="s">
        <v>283</v>
      </c>
      <c r="D394" s="65" t="s">
        <v>2035</v>
      </c>
      <c r="E394" s="67">
        <v>150</v>
      </c>
    </row>
    <row r="395" spans="1:5" ht="12.75" customHeight="1">
      <c r="A395" s="57"/>
      <c r="B395" s="62">
        <v>41913</v>
      </c>
      <c r="C395" s="57" t="s">
        <v>283</v>
      </c>
      <c r="D395" s="59" t="s">
        <v>2497</v>
      </c>
      <c r="E395" s="68">
        <v>50</v>
      </c>
    </row>
    <row r="396" spans="1:5" ht="12.75" customHeight="1">
      <c r="A396" s="60"/>
      <c r="B396" s="61">
        <v>41912</v>
      </c>
      <c r="C396" s="60" t="s">
        <v>283</v>
      </c>
      <c r="D396" s="65" t="s">
        <v>1909</v>
      </c>
      <c r="E396" s="67">
        <v>120</v>
      </c>
    </row>
    <row r="397" spans="1:5" ht="12.75" customHeight="1">
      <c r="A397" s="57"/>
      <c r="B397" s="62">
        <v>41911</v>
      </c>
      <c r="C397" s="57" t="s">
        <v>283</v>
      </c>
      <c r="D397" s="59" t="s">
        <v>22</v>
      </c>
      <c r="E397" s="68">
        <v>300</v>
      </c>
    </row>
    <row r="398" spans="1:5" ht="12.75" customHeight="1">
      <c r="A398" s="60"/>
      <c r="B398" s="61">
        <v>41908</v>
      </c>
      <c r="C398" s="60" t="s">
        <v>283</v>
      </c>
      <c r="D398" s="65" t="s">
        <v>2439</v>
      </c>
      <c r="E398" s="67">
        <v>52</v>
      </c>
    </row>
    <row r="399" spans="1:5" ht="12.75" customHeight="1">
      <c r="A399" s="57"/>
      <c r="B399" s="62">
        <v>41908</v>
      </c>
      <c r="C399" s="57" t="s">
        <v>283</v>
      </c>
      <c r="D399" s="59" t="s">
        <v>2301</v>
      </c>
      <c r="E399" s="68">
        <v>48</v>
      </c>
    </row>
    <row r="400" spans="1:5" ht="12.75" customHeight="1">
      <c r="A400" s="60"/>
      <c r="B400" s="61">
        <v>41905</v>
      </c>
      <c r="C400" s="60" t="s">
        <v>283</v>
      </c>
      <c r="D400" s="65" t="s">
        <v>3065</v>
      </c>
      <c r="E400" s="67">
        <v>150</v>
      </c>
    </row>
    <row r="401" spans="1:5" ht="12.75" customHeight="1">
      <c r="A401" s="57"/>
      <c r="B401" s="62">
        <v>41905</v>
      </c>
      <c r="C401" s="57" t="s">
        <v>283</v>
      </c>
      <c r="D401" s="59" t="s">
        <v>2300</v>
      </c>
      <c r="E401" s="68">
        <v>50</v>
      </c>
    </row>
    <row r="402" spans="1:5" ht="12.75" customHeight="1">
      <c r="A402" s="60"/>
      <c r="B402" s="61">
        <v>41905</v>
      </c>
      <c r="C402" s="60" t="s">
        <v>283</v>
      </c>
      <c r="D402" s="65" t="s">
        <v>2440</v>
      </c>
      <c r="E402" s="67">
        <v>25</v>
      </c>
    </row>
    <row r="403" spans="1:5" ht="12.75" customHeight="1">
      <c r="A403" s="57"/>
      <c r="B403" s="62">
        <v>41904</v>
      </c>
      <c r="C403" s="57" t="s">
        <v>283</v>
      </c>
      <c r="D403" s="59" t="s">
        <v>1824</v>
      </c>
      <c r="E403" s="68">
        <v>420</v>
      </c>
    </row>
    <row r="404" spans="1:5" ht="12.75" customHeight="1">
      <c r="A404" s="60"/>
      <c r="B404" s="61">
        <v>41904</v>
      </c>
      <c r="C404" s="60" t="s">
        <v>283</v>
      </c>
      <c r="D404" s="65" t="s">
        <v>2441</v>
      </c>
      <c r="E404" s="67">
        <v>50</v>
      </c>
    </row>
    <row r="405" spans="1:5" ht="12.75" customHeight="1">
      <c r="A405" s="57"/>
      <c r="B405" s="62">
        <v>41904</v>
      </c>
      <c r="C405" s="57" t="s">
        <v>283</v>
      </c>
      <c r="D405" s="59" t="s">
        <v>1760</v>
      </c>
      <c r="E405" s="68">
        <v>130</v>
      </c>
    </row>
    <row r="406" spans="1:5" ht="12.75" customHeight="1">
      <c r="A406" s="60"/>
      <c r="B406" s="61">
        <v>41901</v>
      </c>
      <c r="C406" s="60" t="s">
        <v>283</v>
      </c>
      <c r="D406" s="65" t="s">
        <v>2299</v>
      </c>
      <c r="E406" s="67">
        <v>48</v>
      </c>
    </row>
    <row r="407" spans="1:5" ht="12.75" customHeight="1">
      <c r="A407" s="57"/>
      <c r="B407" s="62">
        <v>41901</v>
      </c>
      <c r="C407" s="57" t="s">
        <v>283</v>
      </c>
      <c r="D407" s="59" t="s">
        <v>2299</v>
      </c>
      <c r="E407" s="68">
        <v>250</v>
      </c>
    </row>
    <row r="408" spans="1:5" ht="12.75" customHeight="1">
      <c r="A408" s="60"/>
      <c r="B408" s="61">
        <v>41901</v>
      </c>
      <c r="C408" s="60" t="s">
        <v>283</v>
      </c>
      <c r="D408" s="65" t="s">
        <v>2299</v>
      </c>
      <c r="E408" s="67">
        <v>171</v>
      </c>
    </row>
    <row r="409" spans="1:5" ht="12.75" customHeight="1">
      <c r="A409" s="57"/>
      <c r="B409" s="62">
        <v>41900</v>
      </c>
      <c r="C409" s="57" t="s">
        <v>283</v>
      </c>
      <c r="D409" s="59" t="s">
        <v>1314</v>
      </c>
      <c r="E409" s="68">
        <v>300</v>
      </c>
    </row>
    <row r="410" spans="1:5" ht="12.75" customHeight="1">
      <c r="A410" s="60"/>
      <c r="B410" s="61">
        <v>41900</v>
      </c>
      <c r="C410" s="60" t="s">
        <v>283</v>
      </c>
      <c r="D410" s="65" t="s">
        <v>2496</v>
      </c>
      <c r="E410" s="67">
        <v>150</v>
      </c>
    </row>
    <row r="411" spans="1:5" ht="12.75" customHeight="1">
      <c r="A411" s="57"/>
      <c r="B411" s="62">
        <v>41899</v>
      </c>
      <c r="C411" s="57" t="s">
        <v>283</v>
      </c>
      <c r="D411" s="59" t="s">
        <v>1517</v>
      </c>
      <c r="E411" s="68">
        <v>200</v>
      </c>
    </row>
    <row r="412" spans="1:5" ht="12.75" customHeight="1">
      <c r="A412" s="60"/>
      <c r="B412" s="61">
        <v>41899</v>
      </c>
      <c r="C412" s="60" t="s">
        <v>283</v>
      </c>
      <c r="D412" s="65" t="s">
        <v>379</v>
      </c>
      <c r="E412" s="67">
        <v>900</v>
      </c>
    </row>
    <row r="413" spans="1:5" ht="12.75" customHeight="1">
      <c r="A413" s="57"/>
      <c r="B413" s="62">
        <v>41898</v>
      </c>
      <c r="C413" s="57" t="s">
        <v>283</v>
      </c>
      <c r="D413" s="59" t="s">
        <v>2281</v>
      </c>
      <c r="E413" s="68">
        <v>134</v>
      </c>
    </row>
    <row r="414" spans="1:5" ht="12.75" customHeight="1">
      <c r="A414" s="60"/>
      <c r="B414" s="61">
        <v>41897</v>
      </c>
      <c r="C414" s="60" t="s">
        <v>283</v>
      </c>
      <c r="D414" s="65" t="s">
        <v>605</v>
      </c>
      <c r="E414" s="67">
        <v>120</v>
      </c>
    </row>
    <row r="415" spans="1:5" ht="12.75" customHeight="1">
      <c r="A415" s="57"/>
      <c r="B415" s="62">
        <v>41897</v>
      </c>
      <c r="C415" s="57" t="s">
        <v>283</v>
      </c>
      <c r="D415" s="59" t="s">
        <v>2442</v>
      </c>
      <c r="E415" s="68">
        <v>100</v>
      </c>
    </row>
    <row r="416" spans="1:5" ht="12.75" customHeight="1">
      <c r="A416" s="60"/>
      <c r="B416" s="61">
        <v>41897</v>
      </c>
      <c r="C416" s="60" t="s">
        <v>283</v>
      </c>
      <c r="D416" s="65" t="s">
        <v>1954</v>
      </c>
      <c r="E416" s="67">
        <v>300</v>
      </c>
    </row>
    <row r="417" spans="1:5" ht="12.75" customHeight="1">
      <c r="A417" s="57"/>
      <c r="B417" s="62">
        <v>41897</v>
      </c>
      <c r="C417" s="57" t="s">
        <v>283</v>
      </c>
      <c r="D417" s="59" t="s">
        <v>1986</v>
      </c>
      <c r="E417" s="68">
        <v>77.55</v>
      </c>
    </row>
    <row r="418" spans="1:5" ht="12.75" customHeight="1">
      <c r="A418" s="60"/>
      <c r="B418" s="61">
        <v>41897</v>
      </c>
      <c r="C418" s="60" t="s">
        <v>283</v>
      </c>
      <c r="D418" s="65" t="s">
        <v>2403</v>
      </c>
      <c r="E418" s="67">
        <v>147</v>
      </c>
    </row>
    <row r="419" spans="1:5" ht="12.75" customHeight="1">
      <c r="A419" s="57"/>
      <c r="B419" s="62">
        <v>41894</v>
      </c>
      <c r="C419" s="57" t="s">
        <v>283</v>
      </c>
      <c r="D419" s="59" t="s">
        <v>1892</v>
      </c>
      <c r="E419" s="68">
        <v>400</v>
      </c>
    </row>
    <row r="420" spans="1:5" ht="12.75" customHeight="1">
      <c r="A420" s="60"/>
      <c r="B420" s="61">
        <v>41894</v>
      </c>
      <c r="C420" s="60" t="s">
        <v>283</v>
      </c>
      <c r="D420" s="65" t="s">
        <v>1220</v>
      </c>
      <c r="E420" s="67">
        <v>150</v>
      </c>
    </row>
    <row r="421" spans="1:5" ht="12.75" customHeight="1">
      <c r="A421" s="57"/>
      <c r="B421" s="62">
        <v>41894</v>
      </c>
      <c r="C421" s="57" t="s">
        <v>283</v>
      </c>
      <c r="D421" s="59" t="s">
        <v>1220</v>
      </c>
      <c r="E421" s="68">
        <v>300</v>
      </c>
    </row>
    <row r="422" spans="1:5" ht="12.75" customHeight="1">
      <c r="A422" s="60"/>
      <c r="B422" s="61">
        <v>41894</v>
      </c>
      <c r="C422" s="60" t="s">
        <v>283</v>
      </c>
      <c r="D422" s="65" t="s">
        <v>1220</v>
      </c>
      <c r="E422" s="67">
        <v>150</v>
      </c>
    </row>
    <row r="423" spans="1:5" ht="12.75" customHeight="1">
      <c r="A423" s="57"/>
      <c r="B423" s="62">
        <v>41892</v>
      </c>
      <c r="C423" s="57" t="s">
        <v>283</v>
      </c>
      <c r="D423" s="59" t="s">
        <v>372</v>
      </c>
      <c r="E423" s="68">
        <v>500</v>
      </c>
    </row>
    <row r="424" spans="1:5" ht="12.75" customHeight="1">
      <c r="A424" s="60"/>
      <c r="B424" s="61">
        <v>41891</v>
      </c>
      <c r="C424" s="60" t="s">
        <v>283</v>
      </c>
      <c r="D424" s="65" t="s">
        <v>2443</v>
      </c>
      <c r="E424" s="67">
        <v>310</v>
      </c>
    </row>
    <row r="425" spans="1:5" ht="12.75" customHeight="1">
      <c r="A425" s="57"/>
      <c r="B425" s="62">
        <v>41890</v>
      </c>
      <c r="C425" s="57" t="s">
        <v>283</v>
      </c>
      <c r="D425" s="59" t="s">
        <v>2444</v>
      </c>
      <c r="E425" s="68">
        <v>4.28</v>
      </c>
    </row>
    <row r="426" spans="1:5" ht="12.75" customHeight="1">
      <c r="A426" s="60"/>
      <c r="B426" s="61">
        <v>41890</v>
      </c>
      <c r="C426" s="60" t="s">
        <v>283</v>
      </c>
      <c r="D426" s="65" t="s">
        <v>2444</v>
      </c>
      <c r="E426" s="67">
        <v>5.72</v>
      </c>
    </row>
    <row r="427" spans="1:5" ht="12.75" customHeight="1">
      <c r="A427" s="57"/>
      <c r="B427" s="62">
        <v>41890</v>
      </c>
      <c r="C427" s="57" t="s">
        <v>283</v>
      </c>
      <c r="D427" s="59" t="s">
        <v>462</v>
      </c>
      <c r="E427" s="68">
        <v>28</v>
      </c>
    </row>
    <row r="428" spans="1:5" ht="12.75" customHeight="1">
      <c r="A428" s="60"/>
      <c r="B428" s="61">
        <v>41886</v>
      </c>
      <c r="C428" s="60" t="s">
        <v>283</v>
      </c>
      <c r="D428" s="65" t="s">
        <v>2445</v>
      </c>
      <c r="E428" s="67">
        <v>6.245104250000001</v>
      </c>
    </row>
    <row r="429" spans="1:5" ht="12.75" customHeight="1">
      <c r="A429" s="57"/>
      <c r="B429" s="62">
        <v>41884</v>
      </c>
      <c r="C429" s="57" t="s">
        <v>283</v>
      </c>
      <c r="D429" s="59" t="s">
        <v>2298</v>
      </c>
      <c r="E429" s="68">
        <v>400</v>
      </c>
    </row>
    <row r="430" spans="1:5" ht="12.75" customHeight="1">
      <c r="A430" s="60"/>
      <c r="B430" s="61">
        <v>41880</v>
      </c>
      <c r="C430" s="60" t="s">
        <v>283</v>
      </c>
      <c r="D430" s="65" t="s">
        <v>274</v>
      </c>
      <c r="E430" s="67">
        <v>600</v>
      </c>
    </row>
    <row r="431" spans="1:5" ht="12.75" customHeight="1">
      <c r="A431" s="57"/>
      <c r="B431" s="62">
        <v>41878</v>
      </c>
      <c r="C431" s="57" t="s">
        <v>283</v>
      </c>
      <c r="D431" s="59" t="s">
        <v>373</v>
      </c>
      <c r="E431" s="68">
        <v>176.8</v>
      </c>
    </row>
    <row r="432" spans="1:5" ht="12.75" customHeight="1">
      <c r="A432" s="60"/>
      <c r="B432" s="61">
        <v>41878</v>
      </c>
      <c r="C432" s="60" t="s">
        <v>283</v>
      </c>
      <c r="D432" s="65" t="s">
        <v>2446</v>
      </c>
      <c r="E432" s="67">
        <v>118.46</v>
      </c>
    </row>
    <row r="433" spans="1:5" ht="12.75" customHeight="1">
      <c r="A433" s="57"/>
      <c r="B433" s="62">
        <v>41876</v>
      </c>
      <c r="C433" s="57" t="s">
        <v>283</v>
      </c>
      <c r="D433" s="59" t="s">
        <v>2353</v>
      </c>
      <c r="E433" s="68">
        <v>1000</v>
      </c>
    </row>
    <row r="434" spans="1:5" ht="12.75" customHeight="1">
      <c r="A434" s="60"/>
      <c r="B434" s="61">
        <v>41873</v>
      </c>
      <c r="C434" s="60" t="s">
        <v>283</v>
      </c>
      <c r="D434" s="65" t="s">
        <v>1976</v>
      </c>
      <c r="E434" s="67">
        <v>100</v>
      </c>
    </row>
    <row r="435" spans="1:5" ht="12.75" customHeight="1">
      <c r="A435" s="57"/>
      <c r="B435" s="62">
        <v>41866</v>
      </c>
      <c r="C435" s="57" t="s">
        <v>283</v>
      </c>
      <c r="D435" s="59" t="s">
        <v>1763</v>
      </c>
      <c r="E435" s="68">
        <v>200</v>
      </c>
    </row>
    <row r="436" spans="1:5" ht="12.75" customHeight="1">
      <c r="A436" s="60"/>
      <c r="B436" s="61">
        <v>41866</v>
      </c>
      <c r="C436" s="60" t="s">
        <v>283</v>
      </c>
      <c r="D436" s="65" t="s">
        <v>2280</v>
      </c>
      <c r="E436" s="67">
        <v>100</v>
      </c>
    </row>
    <row r="437" spans="1:5" ht="12.75" customHeight="1">
      <c r="A437" s="57"/>
      <c r="B437" s="62">
        <v>41865</v>
      </c>
      <c r="C437" s="57" t="s">
        <v>283</v>
      </c>
      <c r="D437" s="59" t="s">
        <v>2273</v>
      </c>
      <c r="E437" s="68">
        <v>130</v>
      </c>
    </row>
    <row r="438" spans="1:5" ht="12.75" customHeight="1">
      <c r="A438" s="60"/>
      <c r="B438" s="61">
        <v>41863</v>
      </c>
      <c r="C438" s="60" t="s">
        <v>283</v>
      </c>
      <c r="D438" s="65" t="s">
        <v>2447</v>
      </c>
      <c r="E438" s="67">
        <v>500</v>
      </c>
    </row>
    <row r="439" spans="1:5" ht="12.75" customHeight="1">
      <c r="A439" s="57"/>
      <c r="B439" s="62">
        <v>41862</v>
      </c>
      <c r="C439" s="57" t="s">
        <v>283</v>
      </c>
      <c r="D439" s="59" t="s">
        <v>470</v>
      </c>
      <c r="E439" s="68">
        <v>50</v>
      </c>
    </row>
    <row r="440" spans="1:5" ht="12.75" customHeight="1">
      <c r="A440" s="60"/>
      <c r="B440" s="61">
        <v>41859</v>
      </c>
      <c r="C440" s="60" t="s">
        <v>283</v>
      </c>
      <c r="D440" s="65" t="s">
        <v>2448</v>
      </c>
      <c r="E440" s="67">
        <v>100</v>
      </c>
    </row>
    <row r="441" spans="1:5" ht="12.75" customHeight="1">
      <c r="A441" s="57"/>
      <c r="B441" s="62">
        <v>41858</v>
      </c>
      <c r="C441" s="57" t="s">
        <v>283</v>
      </c>
      <c r="D441" s="59" t="s">
        <v>1218</v>
      </c>
      <c r="E441" s="68">
        <v>400</v>
      </c>
    </row>
    <row r="442" spans="1:5" ht="12.75" customHeight="1">
      <c r="A442" s="60"/>
      <c r="B442" s="61">
        <v>41858</v>
      </c>
      <c r="C442" s="60" t="s">
        <v>283</v>
      </c>
      <c r="D442" s="65" t="s">
        <v>427</v>
      </c>
      <c r="E442" s="67">
        <v>39</v>
      </c>
    </row>
    <row r="443" spans="1:5" ht="12.75" customHeight="1">
      <c r="A443" s="57"/>
      <c r="B443" s="62">
        <v>41856</v>
      </c>
      <c r="C443" s="57" t="s">
        <v>283</v>
      </c>
      <c r="D443" s="59" t="s">
        <v>2272</v>
      </c>
      <c r="E443" s="68">
        <v>225</v>
      </c>
    </row>
    <row r="444" spans="1:5" ht="12.75" customHeight="1">
      <c r="A444" s="60"/>
      <c r="B444" s="61">
        <v>41856</v>
      </c>
      <c r="C444" s="60" t="s">
        <v>283</v>
      </c>
      <c r="D444" s="65" t="s">
        <v>1410</v>
      </c>
      <c r="E444" s="67">
        <v>230</v>
      </c>
    </row>
    <row r="445" spans="1:5" ht="12.75" customHeight="1">
      <c r="A445" s="57"/>
      <c r="B445" s="62">
        <v>41850</v>
      </c>
      <c r="C445" s="57" t="s">
        <v>283</v>
      </c>
      <c r="D445" s="59" t="s">
        <v>2449</v>
      </c>
      <c r="E445" s="68">
        <v>350</v>
      </c>
    </row>
    <row r="446" spans="1:5" ht="12.75" customHeight="1">
      <c r="A446" s="60"/>
      <c r="B446" s="61">
        <v>41848</v>
      </c>
      <c r="C446" s="60" t="s">
        <v>283</v>
      </c>
      <c r="D446" s="65" t="s">
        <v>1765</v>
      </c>
      <c r="E446" s="67">
        <v>149</v>
      </c>
    </row>
    <row r="447" spans="1:5" ht="12.75" customHeight="1">
      <c r="A447" s="57"/>
      <c r="B447" s="62">
        <v>41845</v>
      </c>
      <c r="C447" s="57" t="s">
        <v>283</v>
      </c>
      <c r="D447" s="59" t="s">
        <v>1704</v>
      </c>
      <c r="E447" s="68">
        <v>159</v>
      </c>
    </row>
    <row r="448" spans="1:5" ht="12.75" customHeight="1">
      <c r="A448" s="60"/>
      <c r="B448" s="61">
        <v>41843</v>
      </c>
      <c r="C448" s="60" t="s">
        <v>283</v>
      </c>
      <c r="D448" s="65" t="s">
        <v>476</v>
      </c>
      <c r="E448" s="67">
        <v>350</v>
      </c>
    </row>
    <row r="449" spans="1:5" ht="12.75" customHeight="1">
      <c r="A449" s="57"/>
      <c r="B449" s="62">
        <v>41843</v>
      </c>
      <c r="C449" s="57" t="s">
        <v>283</v>
      </c>
      <c r="D449" s="59" t="s">
        <v>2270</v>
      </c>
      <c r="E449" s="68">
        <v>55</v>
      </c>
    </row>
    <row r="450" spans="1:5" ht="12.75" customHeight="1">
      <c r="A450" s="60"/>
      <c r="B450" s="61">
        <v>41843</v>
      </c>
      <c r="C450" s="60" t="s">
        <v>283</v>
      </c>
      <c r="D450" s="65" t="s">
        <v>2271</v>
      </c>
      <c r="E450" s="67">
        <v>101</v>
      </c>
    </row>
    <row r="451" spans="1:5" ht="12.75" customHeight="1">
      <c r="A451" s="57"/>
      <c r="B451" s="62">
        <v>41843</v>
      </c>
      <c r="C451" s="57" t="s">
        <v>283</v>
      </c>
      <c r="D451" s="59" t="s">
        <v>2344</v>
      </c>
      <c r="E451" s="68">
        <v>40</v>
      </c>
    </row>
    <row r="452" spans="1:5" ht="12.75" customHeight="1">
      <c r="A452" s="60"/>
      <c r="B452" s="61">
        <v>41843</v>
      </c>
      <c r="C452" s="60" t="s">
        <v>283</v>
      </c>
      <c r="D452" s="65" t="s">
        <v>2344</v>
      </c>
      <c r="E452" s="67">
        <v>40</v>
      </c>
    </row>
    <row r="453" spans="1:5" ht="12.75" customHeight="1">
      <c r="A453" s="57"/>
      <c r="B453" s="62">
        <v>41842</v>
      </c>
      <c r="C453" s="57" t="s">
        <v>283</v>
      </c>
      <c r="D453" s="59" t="s">
        <v>2253</v>
      </c>
      <c r="E453" s="68">
        <v>135</v>
      </c>
    </row>
    <row r="454" spans="1:5" ht="12.75" customHeight="1">
      <c r="A454" s="60"/>
      <c r="B454" s="61">
        <v>41841</v>
      </c>
      <c r="C454" s="60" t="s">
        <v>283</v>
      </c>
      <c r="D454" s="65" t="s">
        <v>1523</v>
      </c>
      <c r="E454" s="67">
        <v>200</v>
      </c>
    </row>
    <row r="455" spans="1:5" ht="12.75" customHeight="1">
      <c r="A455" s="57"/>
      <c r="B455" s="62">
        <v>41838</v>
      </c>
      <c r="C455" s="57" t="s">
        <v>283</v>
      </c>
      <c r="D455" s="59" t="s">
        <v>2255</v>
      </c>
      <c r="E455" s="68">
        <v>532</v>
      </c>
    </row>
    <row r="456" spans="1:5" ht="12.75" customHeight="1">
      <c r="A456" s="60"/>
      <c r="B456" s="61">
        <v>41838</v>
      </c>
      <c r="C456" s="60" t="s">
        <v>283</v>
      </c>
      <c r="D456" s="65" t="s">
        <v>2254</v>
      </c>
      <c r="E456" s="67">
        <v>220</v>
      </c>
    </row>
    <row r="457" spans="1:5" ht="12.75" customHeight="1">
      <c r="A457" s="57"/>
      <c r="B457" s="62">
        <v>41837</v>
      </c>
      <c r="C457" s="57" t="s">
        <v>283</v>
      </c>
      <c r="D457" s="59" t="s">
        <v>2339</v>
      </c>
      <c r="E457" s="68">
        <v>112.5</v>
      </c>
    </row>
    <row r="458" spans="1:5" ht="12.75" customHeight="1">
      <c r="A458" s="60"/>
      <c r="B458" s="61">
        <v>41837</v>
      </c>
      <c r="C458" s="60" t="s">
        <v>283</v>
      </c>
      <c r="D458" s="65" t="s">
        <v>2338</v>
      </c>
      <c r="E458" s="67">
        <v>60</v>
      </c>
    </row>
    <row r="459" spans="1:5" ht="12.75" customHeight="1">
      <c r="A459" s="57"/>
      <c r="B459" s="62">
        <v>41837</v>
      </c>
      <c r="C459" s="57" t="s">
        <v>283</v>
      </c>
      <c r="D459" s="59" t="s">
        <v>2337</v>
      </c>
      <c r="E459" s="68">
        <v>97</v>
      </c>
    </row>
    <row r="460" spans="1:5" ht="12.75" customHeight="1">
      <c r="A460" s="60"/>
      <c r="B460" s="61">
        <v>41837</v>
      </c>
      <c r="C460" s="60" t="s">
        <v>283</v>
      </c>
      <c r="D460" s="65" t="s">
        <v>2336</v>
      </c>
      <c r="E460" s="67">
        <v>89</v>
      </c>
    </row>
    <row r="461" spans="1:5" ht="12.75" customHeight="1">
      <c r="A461" s="57"/>
      <c r="B461" s="62">
        <v>41837</v>
      </c>
      <c r="C461" s="57" t="s">
        <v>283</v>
      </c>
      <c r="D461" s="59" t="s">
        <v>2335</v>
      </c>
      <c r="E461" s="68">
        <v>78.5</v>
      </c>
    </row>
    <row r="462" spans="1:5" ht="12.75" customHeight="1">
      <c r="A462" s="60"/>
      <c r="B462" s="61">
        <v>41836</v>
      </c>
      <c r="C462" s="60" t="s">
        <v>283</v>
      </c>
      <c r="D462" s="65" t="s">
        <v>2422</v>
      </c>
      <c r="E462" s="67">
        <v>40</v>
      </c>
    </row>
    <row r="463" spans="1:5" ht="12.75" customHeight="1">
      <c r="A463" s="57"/>
      <c r="B463" s="62">
        <v>41835</v>
      </c>
      <c r="C463" s="57" t="s">
        <v>283</v>
      </c>
      <c r="D463" s="59" t="s">
        <v>1860</v>
      </c>
      <c r="E463" s="68">
        <v>600</v>
      </c>
    </row>
    <row r="464" spans="1:5" ht="12.75" customHeight="1">
      <c r="A464" s="60"/>
      <c r="B464" s="61">
        <v>41835</v>
      </c>
      <c r="C464" s="60" t="s">
        <v>283</v>
      </c>
      <c r="D464" s="65" t="s">
        <v>2450</v>
      </c>
      <c r="E464" s="67">
        <v>100</v>
      </c>
    </row>
    <row r="465" spans="1:5" ht="12.75" customHeight="1">
      <c r="A465" s="57"/>
      <c r="B465" s="62">
        <v>41834</v>
      </c>
      <c r="C465" s="57" t="s">
        <v>283</v>
      </c>
      <c r="D465" s="59" t="s">
        <v>2373</v>
      </c>
      <c r="E465" s="68">
        <v>120</v>
      </c>
    </row>
    <row r="466" spans="1:5" ht="12.75" customHeight="1">
      <c r="A466" s="60"/>
      <c r="B466" s="61">
        <v>41831</v>
      </c>
      <c r="C466" s="60" t="s">
        <v>283</v>
      </c>
      <c r="D466" s="65" t="s">
        <v>2451</v>
      </c>
      <c r="E466" s="67">
        <v>248</v>
      </c>
    </row>
    <row r="467" spans="1:5" ht="12.75" customHeight="1">
      <c r="A467" s="57"/>
      <c r="B467" s="62">
        <v>41831</v>
      </c>
      <c r="C467" s="57" t="s">
        <v>283</v>
      </c>
      <c r="D467" s="59" t="s">
        <v>2495</v>
      </c>
      <c r="E467" s="68">
        <v>69</v>
      </c>
    </row>
    <row r="468" spans="1:5" ht="12.75" customHeight="1">
      <c r="A468" s="60"/>
      <c r="B468" s="61">
        <v>41830</v>
      </c>
      <c r="C468" s="60" t="s">
        <v>283</v>
      </c>
      <c r="D468" s="65" t="s">
        <v>242</v>
      </c>
      <c r="E468" s="67">
        <v>50</v>
      </c>
    </row>
    <row r="469" spans="1:5" ht="12.75" customHeight="1">
      <c r="A469" s="57"/>
      <c r="B469" s="62">
        <v>41822</v>
      </c>
      <c r="C469" s="57" t="s">
        <v>283</v>
      </c>
      <c r="D469" s="59" t="s">
        <v>1635</v>
      </c>
      <c r="E469" s="68">
        <v>150</v>
      </c>
    </row>
    <row r="470" spans="1:5" ht="12.75" customHeight="1">
      <c r="A470" s="60"/>
      <c r="B470" s="61">
        <v>41822</v>
      </c>
      <c r="C470" s="60" t="s">
        <v>283</v>
      </c>
      <c r="D470" s="65" t="s">
        <v>1635</v>
      </c>
      <c r="E470" s="67">
        <v>150</v>
      </c>
    </row>
    <row r="471" spans="1:5" ht="12.75" customHeight="1">
      <c r="A471" s="57"/>
      <c r="B471" s="62">
        <v>41820</v>
      </c>
      <c r="C471" s="57" t="s">
        <v>283</v>
      </c>
      <c r="D471" s="59" t="s">
        <v>2256</v>
      </c>
      <c r="E471" s="68">
        <v>150</v>
      </c>
    </row>
    <row r="472" spans="1:5" ht="12.75" customHeight="1">
      <c r="A472" s="60"/>
      <c r="B472" s="61">
        <v>41820</v>
      </c>
      <c r="C472" s="60" t="s">
        <v>283</v>
      </c>
      <c r="D472" s="65" t="s">
        <v>2452</v>
      </c>
      <c r="E472" s="67">
        <v>58</v>
      </c>
    </row>
    <row r="473" spans="1:5" ht="12.75" customHeight="1">
      <c r="A473" s="57"/>
      <c r="B473" s="62">
        <v>41820</v>
      </c>
      <c r="C473" s="57" t="s">
        <v>283</v>
      </c>
      <c r="D473" s="59" t="s">
        <v>2106</v>
      </c>
      <c r="E473" s="68">
        <v>58</v>
      </c>
    </row>
    <row r="474" spans="1:5" ht="12.75" customHeight="1">
      <c r="A474" s="60"/>
      <c r="B474" s="61">
        <v>41817</v>
      </c>
      <c r="C474" s="60" t="s">
        <v>283</v>
      </c>
      <c r="D474" s="65" t="s">
        <v>1659</v>
      </c>
      <c r="E474" s="67">
        <v>45</v>
      </c>
    </row>
    <row r="475" spans="1:5" ht="12.75" customHeight="1">
      <c r="A475" s="57"/>
      <c r="B475" s="62">
        <v>41817</v>
      </c>
      <c r="C475" s="57" t="s">
        <v>283</v>
      </c>
      <c r="D475" s="59" t="s">
        <v>1659</v>
      </c>
      <c r="E475" s="68">
        <v>127.5</v>
      </c>
    </row>
    <row r="476" spans="1:5" ht="12.75" customHeight="1">
      <c r="A476" s="60"/>
      <c r="B476" s="61">
        <v>41817</v>
      </c>
      <c r="C476" s="60" t="s">
        <v>283</v>
      </c>
      <c r="D476" s="65" t="s">
        <v>1659</v>
      </c>
      <c r="E476" s="67">
        <v>127.5</v>
      </c>
    </row>
    <row r="477" spans="1:5" ht="12.75" customHeight="1">
      <c r="A477" s="57"/>
      <c r="B477" s="62">
        <v>41816</v>
      </c>
      <c r="C477" s="57" t="s">
        <v>283</v>
      </c>
      <c r="D477" s="59" t="s">
        <v>436</v>
      </c>
      <c r="E477" s="68">
        <v>142.8</v>
      </c>
    </row>
    <row r="478" spans="1:5" ht="12.75" customHeight="1">
      <c r="A478" s="60"/>
      <c r="B478" s="61">
        <v>41816</v>
      </c>
      <c r="C478" s="60" t="s">
        <v>283</v>
      </c>
      <c r="D478" s="65" t="s">
        <v>2103</v>
      </c>
      <c r="E478" s="67">
        <v>50</v>
      </c>
    </row>
    <row r="479" spans="1:5" ht="12.75" customHeight="1">
      <c r="A479" s="57"/>
      <c r="B479" s="62">
        <v>41816</v>
      </c>
      <c r="C479" s="57" t="s">
        <v>283</v>
      </c>
      <c r="D479" s="59" t="s">
        <v>2209</v>
      </c>
      <c r="E479" s="68">
        <v>500</v>
      </c>
    </row>
    <row r="480" spans="1:5" ht="12.75" customHeight="1">
      <c r="A480" s="60"/>
      <c r="B480" s="61">
        <v>41816</v>
      </c>
      <c r="C480" s="60" t="s">
        <v>283</v>
      </c>
      <c r="D480" s="65" t="s">
        <v>1272</v>
      </c>
      <c r="E480" s="67">
        <v>700</v>
      </c>
    </row>
    <row r="481" spans="1:5" ht="12.75" customHeight="1">
      <c r="A481" s="57"/>
      <c r="B481" s="62">
        <v>41816</v>
      </c>
      <c r="C481" s="57" t="s">
        <v>283</v>
      </c>
      <c r="D481" s="59" t="s">
        <v>1272</v>
      </c>
      <c r="E481" s="68">
        <v>250</v>
      </c>
    </row>
    <row r="482" spans="1:5" ht="12.75" customHeight="1">
      <c r="A482" s="60"/>
      <c r="B482" s="61">
        <v>41815</v>
      </c>
      <c r="C482" s="60" t="s">
        <v>283</v>
      </c>
      <c r="D482" s="65" t="s">
        <v>2257</v>
      </c>
      <c r="E482" s="67">
        <v>165</v>
      </c>
    </row>
    <row r="483" spans="1:5" ht="12.75" customHeight="1">
      <c r="A483" s="57"/>
      <c r="B483" s="62">
        <v>41815</v>
      </c>
      <c r="C483" s="57" t="s">
        <v>283</v>
      </c>
      <c r="D483" s="59" t="s">
        <v>2102</v>
      </c>
      <c r="E483" s="68">
        <v>950</v>
      </c>
    </row>
    <row r="484" spans="1:5" ht="12.75" customHeight="1">
      <c r="A484" s="60"/>
      <c r="B484" s="61">
        <v>41814</v>
      </c>
      <c r="C484" s="60" t="s">
        <v>283</v>
      </c>
      <c r="D484" s="65" t="s">
        <v>2454</v>
      </c>
      <c r="E484" s="67">
        <v>53</v>
      </c>
    </row>
    <row r="485" spans="1:5" ht="12.75" customHeight="1">
      <c r="A485" s="57"/>
      <c r="B485" s="62">
        <v>41814</v>
      </c>
      <c r="C485" s="57" t="s">
        <v>283</v>
      </c>
      <c r="D485" s="59" t="s">
        <v>2453</v>
      </c>
      <c r="E485" s="68">
        <v>50</v>
      </c>
    </row>
    <row r="486" spans="1:5" ht="12.75" customHeight="1">
      <c r="A486" s="60"/>
      <c r="B486" s="61">
        <v>41814</v>
      </c>
      <c r="C486" s="60" t="s">
        <v>283</v>
      </c>
      <c r="D486" s="65" t="s">
        <v>2494</v>
      </c>
      <c r="E486" s="67">
        <v>30</v>
      </c>
    </row>
    <row r="487" spans="1:5" ht="12.75" customHeight="1">
      <c r="A487" s="57"/>
      <c r="B487" s="62">
        <v>41814</v>
      </c>
      <c r="C487" s="57" t="s">
        <v>283</v>
      </c>
      <c r="D487" s="59" t="s">
        <v>2107</v>
      </c>
      <c r="E487" s="68">
        <v>31</v>
      </c>
    </row>
    <row r="488" spans="1:5" ht="12.75" customHeight="1">
      <c r="A488" s="60"/>
      <c r="B488" s="61">
        <v>41814</v>
      </c>
      <c r="C488" s="60" t="s">
        <v>283</v>
      </c>
      <c r="D488" s="65" t="s">
        <v>477</v>
      </c>
      <c r="E488" s="67">
        <v>100</v>
      </c>
    </row>
    <row r="489" spans="1:5" ht="12.75" customHeight="1">
      <c r="A489" s="57"/>
      <c r="B489" s="62">
        <v>41813</v>
      </c>
      <c r="C489" s="57" t="s">
        <v>283</v>
      </c>
      <c r="D489" s="59" t="s">
        <v>2258</v>
      </c>
      <c r="E489" s="68">
        <v>200</v>
      </c>
    </row>
    <row r="490" spans="1:5" ht="12.75" customHeight="1">
      <c r="A490" s="60"/>
      <c r="B490" s="61">
        <v>41813</v>
      </c>
      <c r="C490" s="60" t="s">
        <v>283</v>
      </c>
      <c r="D490" s="65" t="s">
        <v>2340</v>
      </c>
      <c r="E490" s="67">
        <v>220</v>
      </c>
    </row>
    <row r="491" spans="1:5" ht="12.75" customHeight="1">
      <c r="A491" s="57"/>
      <c r="B491" s="62">
        <v>41810</v>
      </c>
      <c r="C491" s="57" t="s">
        <v>283</v>
      </c>
      <c r="D491" s="59" t="s">
        <v>2493</v>
      </c>
      <c r="E491" s="68">
        <v>2400</v>
      </c>
    </row>
    <row r="492" spans="1:5" ht="12.75" customHeight="1">
      <c r="A492" s="60"/>
      <c r="B492" s="61">
        <v>41806</v>
      </c>
      <c r="C492" s="60" t="s">
        <v>283</v>
      </c>
      <c r="D492" s="65" t="s">
        <v>2210</v>
      </c>
      <c r="E492" s="67">
        <v>220</v>
      </c>
    </row>
    <row r="493" spans="1:5" ht="12.75" customHeight="1">
      <c r="A493" s="57"/>
      <c r="B493" s="62">
        <v>41806</v>
      </c>
      <c r="C493" s="57" t="s">
        <v>283</v>
      </c>
      <c r="D493" s="59" t="s">
        <v>2455</v>
      </c>
      <c r="E493" s="68">
        <v>150</v>
      </c>
    </row>
    <row r="494" spans="1:5" ht="12.75" customHeight="1">
      <c r="A494" s="60"/>
      <c r="B494" s="61">
        <v>41803</v>
      </c>
      <c r="C494" s="60" t="s">
        <v>283</v>
      </c>
      <c r="D494" s="65" t="s">
        <v>1257</v>
      </c>
      <c r="E494" s="67">
        <v>400</v>
      </c>
    </row>
    <row r="495" spans="1:5" ht="12.75" customHeight="1">
      <c r="A495" s="57"/>
      <c r="B495" s="62">
        <v>41803</v>
      </c>
      <c r="C495" s="57" t="s">
        <v>283</v>
      </c>
      <c r="D495" s="59" t="s">
        <v>1519</v>
      </c>
      <c r="E495" s="68">
        <v>150</v>
      </c>
    </row>
    <row r="496" spans="1:5" ht="12.75" customHeight="1">
      <c r="A496" s="60"/>
      <c r="B496" s="61">
        <v>41801</v>
      </c>
      <c r="C496" s="60" t="s">
        <v>283</v>
      </c>
      <c r="D496" s="65" t="s">
        <v>2492</v>
      </c>
      <c r="E496" s="67">
        <v>239</v>
      </c>
    </row>
    <row r="497" spans="1:5" ht="12.75" customHeight="1">
      <c r="A497" s="57"/>
      <c r="B497" s="62">
        <v>41801</v>
      </c>
      <c r="C497" s="57" t="s">
        <v>283</v>
      </c>
      <c r="D497" s="59" t="s">
        <v>2492</v>
      </c>
      <c r="E497" s="68">
        <v>240</v>
      </c>
    </row>
    <row r="498" spans="1:5" ht="12.75" customHeight="1">
      <c r="A498" s="60"/>
      <c r="B498" s="61">
        <v>41800</v>
      </c>
      <c r="C498" s="60" t="s">
        <v>283</v>
      </c>
      <c r="D498" s="65" t="s">
        <v>1350</v>
      </c>
      <c r="E498" s="67">
        <v>165.175</v>
      </c>
    </row>
    <row r="499" spans="1:5" ht="12.75" customHeight="1">
      <c r="A499" s="57"/>
      <c r="B499" s="62">
        <v>41800</v>
      </c>
      <c r="C499" s="57" t="s">
        <v>283</v>
      </c>
      <c r="D499" s="59" t="s">
        <v>1350</v>
      </c>
      <c r="E499" s="68">
        <v>71.751</v>
      </c>
    </row>
    <row r="500" spans="1:5" ht="12.75" customHeight="1">
      <c r="A500" s="60"/>
      <c r="B500" s="61">
        <v>41800</v>
      </c>
      <c r="C500" s="60" t="s">
        <v>283</v>
      </c>
      <c r="D500" s="65" t="s">
        <v>1350</v>
      </c>
      <c r="E500" s="67">
        <v>163.074</v>
      </c>
    </row>
    <row r="501" spans="1:5" ht="12.75" customHeight="1">
      <c r="A501" s="57"/>
      <c r="B501" s="62">
        <v>41799</v>
      </c>
      <c r="C501" s="57" t="s">
        <v>283</v>
      </c>
      <c r="D501" s="59" t="s">
        <v>1620</v>
      </c>
      <c r="E501" s="68">
        <v>45</v>
      </c>
    </row>
    <row r="502" spans="1:5" ht="12.75" customHeight="1">
      <c r="A502" s="60"/>
      <c r="B502" s="61">
        <v>41796</v>
      </c>
      <c r="C502" s="60" t="s">
        <v>283</v>
      </c>
      <c r="D502" s="65" t="s">
        <v>2212</v>
      </c>
      <c r="E502" s="67">
        <v>380</v>
      </c>
    </row>
    <row r="503" spans="1:5" ht="12.75" customHeight="1">
      <c r="A503" s="57"/>
      <c r="B503" s="62">
        <v>41796</v>
      </c>
      <c r="C503" s="57" t="s">
        <v>283</v>
      </c>
      <c r="D503" s="59" t="s">
        <v>2211</v>
      </c>
      <c r="E503" s="68">
        <v>219.421</v>
      </c>
    </row>
    <row r="504" spans="1:5" ht="12.75" customHeight="1">
      <c r="A504" s="60"/>
      <c r="B504" s="61">
        <v>41796</v>
      </c>
      <c r="C504" s="60" t="s">
        <v>283</v>
      </c>
      <c r="D504" s="65" t="s">
        <v>2456</v>
      </c>
      <c r="E504" s="67">
        <v>274.579</v>
      </c>
    </row>
    <row r="505" spans="1:5" ht="12.75" customHeight="1">
      <c r="A505" s="57"/>
      <c r="B505" s="62">
        <v>41795</v>
      </c>
      <c r="C505" s="57" t="s">
        <v>283</v>
      </c>
      <c r="D505" s="59" t="s">
        <v>1403</v>
      </c>
      <c r="E505" s="68">
        <v>150</v>
      </c>
    </row>
    <row r="506" spans="1:5" ht="12.75" customHeight="1">
      <c r="A506" s="60"/>
      <c r="B506" s="61">
        <v>41795</v>
      </c>
      <c r="C506" s="60" t="s">
        <v>283</v>
      </c>
      <c r="D506" s="65" t="s">
        <v>2213</v>
      </c>
      <c r="E506" s="67">
        <v>450</v>
      </c>
    </row>
    <row r="507" spans="1:5" ht="12.75" customHeight="1">
      <c r="A507" s="57"/>
      <c r="B507" s="62">
        <v>41794</v>
      </c>
      <c r="C507" s="57" t="s">
        <v>283</v>
      </c>
      <c r="D507" s="59" t="s">
        <v>2491</v>
      </c>
      <c r="E507" s="68">
        <v>155</v>
      </c>
    </row>
    <row r="508" spans="1:5" ht="12.75" customHeight="1">
      <c r="A508" s="60"/>
      <c r="B508" s="61">
        <v>41793</v>
      </c>
      <c r="C508" s="60" t="s">
        <v>283</v>
      </c>
      <c r="D508" s="65" t="s">
        <v>2214</v>
      </c>
      <c r="E508" s="67">
        <v>50</v>
      </c>
    </row>
    <row r="509" spans="1:5" ht="12.75" customHeight="1">
      <c r="A509" s="57"/>
      <c r="B509" s="62">
        <v>41793</v>
      </c>
      <c r="C509" s="57" t="s">
        <v>283</v>
      </c>
      <c r="D509" s="59" t="s">
        <v>472</v>
      </c>
      <c r="E509" s="68">
        <v>300</v>
      </c>
    </row>
    <row r="510" spans="1:5" ht="12.75" customHeight="1">
      <c r="A510" s="60"/>
      <c r="B510" s="61">
        <v>41793</v>
      </c>
      <c r="C510" s="60" t="s">
        <v>283</v>
      </c>
      <c r="D510" s="65" t="s">
        <v>1545</v>
      </c>
      <c r="E510" s="67">
        <v>370</v>
      </c>
    </row>
    <row r="511" spans="1:5" ht="12.75" customHeight="1">
      <c r="A511" s="57"/>
      <c r="B511" s="62">
        <v>41793</v>
      </c>
      <c r="C511" s="57" t="s">
        <v>283</v>
      </c>
      <c r="D511" s="59" t="s">
        <v>1545</v>
      </c>
      <c r="E511" s="68">
        <v>130</v>
      </c>
    </row>
    <row r="512" spans="1:5" ht="12.75" customHeight="1">
      <c r="A512" s="60"/>
      <c r="B512" s="61">
        <v>41789</v>
      </c>
      <c r="C512" s="60" t="s">
        <v>283</v>
      </c>
      <c r="D512" s="65" t="s">
        <v>1586</v>
      </c>
      <c r="E512" s="67">
        <v>75</v>
      </c>
    </row>
    <row r="513" spans="1:5" ht="12.75" customHeight="1">
      <c r="A513" s="57"/>
      <c r="B513" s="62">
        <v>41789</v>
      </c>
      <c r="C513" s="57" t="s">
        <v>283</v>
      </c>
      <c r="D513" s="59" t="s">
        <v>1289</v>
      </c>
      <c r="E513" s="68">
        <v>200</v>
      </c>
    </row>
    <row r="514" spans="1:5" ht="12.75" customHeight="1">
      <c r="A514" s="60"/>
      <c r="B514" s="61">
        <v>41789</v>
      </c>
      <c r="C514" s="60" t="s">
        <v>283</v>
      </c>
      <c r="D514" s="65" t="s">
        <v>1289</v>
      </c>
      <c r="E514" s="67">
        <v>250</v>
      </c>
    </row>
    <row r="515" spans="1:5" ht="12.75" customHeight="1">
      <c r="A515" s="57"/>
      <c r="B515" s="62">
        <v>41789</v>
      </c>
      <c r="C515" s="57" t="s">
        <v>283</v>
      </c>
      <c r="D515" s="59" t="s">
        <v>2216</v>
      </c>
      <c r="E515" s="68">
        <v>50</v>
      </c>
    </row>
    <row r="516" spans="1:5" ht="12.75" customHeight="1">
      <c r="A516" s="60"/>
      <c r="B516" s="61">
        <v>41789</v>
      </c>
      <c r="C516" s="60" t="s">
        <v>283</v>
      </c>
      <c r="D516" s="65" t="s">
        <v>1438</v>
      </c>
      <c r="E516" s="67">
        <v>45</v>
      </c>
    </row>
    <row r="517" spans="1:5" ht="12.75" customHeight="1">
      <c r="A517" s="57"/>
      <c r="B517" s="62">
        <v>41789</v>
      </c>
      <c r="C517" s="57" t="s">
        <v>283</v>
      </c>
      <c r="D517" s="59" t="s">
        <v>1438</v>
      </c>
      <c r="E517" s="68">
        <v>45</v>
      </c>
    </row>
    <row r="518" spans="1:5" ht="12.75" customHeight="1">
      <c r="A518" s="60"/>
      <c r="B518" s="61">
        <v>41789</v>
      </c>
      <c r="C518" s="60" t="s">
        <v>283</v>
      </c>
      <c r="D518" s="65" t="s">
        <v>2490</v>
      </c>
      <c r="E518" s="67">
        <v>400</v>
      </c>
    </row>
    <row r="519" spans="1:5" ht="12.75" customHeight="1">
      <c r="A519" s="57"/>
      <c r="B519" s="62">
        <v>41789</v>
      </c>
      <c r="C519" s="57" t="s">
        <v>283</v>
      </c>
      <c r="D519" s="59" t="s">
        <v>1351</v>
      </c>
      <c r="E519" s="68">
        <v>132</v>
      </c>
    </row>
    <row r="520" spans="1:5" ht="12.75" customHeight="1">
      <c r="A520" s="60"/>
      <c r="B520" s="61">
        <v>41789</v>
      </c>
      <c r="C520" s="60" t="s">
        <v>283</v>
      </c>
      <c r="D520" s="65" t="s">
        <v>3081</v>
      </c>
      <c r="E520" s="67">
        <v>396</v>
      </c>
    </row>
    <row r="521" spans="1:5" ht="12.75" customHeight="1">
      <c r="A521" s="57"/>
      <c r="B521" s="62">
        <v>41789</v>
      </c>
      <c r="C521" s="57" t="s">
        <v>283</v>
      </c>
      <c r="D521" s="59" t="s">
        <v>3081</v>
      </c>
      <c r="E521" s="68">
        <v>100</v>
      </c>
    </row>
    <row r="522" spans="1:5" ht="12.75" customHeight="1">
      <c r="A522" s="60"/>
      <c r="B522" s="61">
        <v>41789</v>
      </c>
      <c r="C522" s="60" t="s">
        <v>283</v>
      </c>
      <c r="D522" s="65" t="s">
        <v>3081</v>
      </c>
      <c r="E522" s="67">
        <v>92</v>
      </c>
    </row>
    <row r="523" spans="1:5" ht="12.75" customHeight="1">
      <c r="A523" s="57"/>
      <c r="B523" s="62">
        <v>41789</v>
      </c>
      <c r="C523" s="57" t="s">
        <v>283</v>
      </c>
      <c r="D523" s="59" t="s">
        <v>3081</v>
      </c>
      <c r="E523" s="68">
        <v>97</v>
      </c>
    </row>
    <row r="524" spans="1:5" ht="12.75" customHeight="1">
      <c r="A524" s="60"/>
      <c r="B524" s="61">
        <v>41789</v>
      </c>
      <c r="C524" s="60" t="s">
        <v>283</v>
      </c>
      <c r="D524" s="65" t="s">
        <v>2457</v>
      </c>
      <c r="E524" s="67">
        <v>270</v>
      </c>
    </row>
    <row r="525" spans="1:5" ht="12.75" customHeight="1">
      <c r="A525" s="57"/>
      <c r="B525" s="62">
        <v>41787</v>
      </c>
      <c r="C525" s="57" t="s">
        <v>283</v>
      </c>
      <c r="D525" s="59" t="s">
        <v>2217</v>
      </c>
      <c r="E525" s="68">
        <v>20</v>
      </c>
    </row>
    <row r="526" spans="1:5" ht="12.75" customHeight="1">
      <c r="A526" s="60"/>
      <c r="B526" s="61">
        <v>41786</v>
      </c>
      <c r="C526" s="60" t="s">
        <v>283</v>
      </c>
      <c r="D526" s="65" t="s">
        <v>2218</v>
      </c>
      <c r="E526" s="67">
        <v>1000</v>
      </c>
    </row>
    <row r="527" spans="1:5" ht="12.75" customHeight="1">
      <c r="A527" s="57"/>
      <c r="B527" s="62">
        <v>41786</v>
      </c>
      <c r="C527" s="57" t="s">
        <v>283</v>
      </c>
      <c r="D527" s="59" t="s">
        <v>466</v>
      </c>
      <c r="E527" s="68">
        <v>50</v>
      </c>
    </row>
    <row r="528" spans="1:5" ht="12.75" customHeight="1">
      <c r="A528" s="60"/>
      <c r="B528" s="61">
        <v>41786</v>
      </c>
      <c r="C528" s="60" t="s">
        <v>283</v>
      </c>
      <c r="D528" s="65" t="s">
        <v>1685</v>
      </c>
      <c r="E528" s="67">
        <v>650</v>
      </c>
    </row>
    <row r="529" spans="1:5" ht="12.75" customHeight="1">
      <c r="A529" s="57"/>
      <c r="B529" s="62">
        <v>41785</v>
      </c>
      <c r="C529" s="57" t="s">
        <v>283</v>
      </c>
      <c r="D529" s="59" t="s">
        <v>2222</v>
      </c>
      <c r="E529" s="68">
        <v>46</v>
      </c>
    </row>
    <row r="530" spans="1:5" ht="12.75" customHeight="1">
      <c r="A530" s="60"/>
      <c r="B530" s="61">
        <v>41785</v>
      </c>
      <c r="C530" s="60" t="s">
        <v>283</v>
      </c>
      <c r="D530" s="65" t="s">
        <v>2221</v>
      </c>
      <c r="E530" s="67">
        <v>18</v>
      </c>
    </row>
    <row r="531" spans="1:5" ht="12.75" customHeight="1">
      <c r="A531" s="57"/>
      <c r="B531" s="62">
        <v>41785</v>
      </c>
      <c r="C531" s="57" t="s">
        <v>283</v>
      </c>
      <c r="D531" s="59" t="s">
        <v>2220</v>
      </c>
      <c r="E531" s="68">
        <v>18</v>
      </c>
    </row>
    <row r="532" spans="1:5" ht="12.75" customHeight="1">
      <c r="A532" s="60"/>
      <c r="B532" s="61">
        <v>41785</v>
      </c>
      <c r="C532" s="60" t="s">
        <v>283</v>
      </c>
      <c r="D532" s="65" t="s">
        <v>2219</v>
      </c>
      <c r="E532" s="67">
        <v>18</v>
      </c>
    </row>
    <row r="533" spans="1:5" ht="12.75" customHeight="1">
      <c r="A533" s="57"/>
      <c r="B533" s="62">
        <v>41785</v>
      </c>
      <c r="C533" s="57" t="s">
        <v>283</v>
      </c>
      <c r="D533" s="59" t="s">
        <v>452</v>
      </c>
      <c r="E533" s="68">
        <v>100</v>
      </c>
    </row>
    <row r="534" spans="1:5" ht="12.75" customHeight="1">
      <c r="A534" s="60"/>
      <c r="B534" s="61">
        <v>41785</v>
      </c>
      <c r="C534" s="60" t="s">
        <v>283</v>
      </c>
      <c r="D534" s="65" t="s">
        <v>2489</v>
      </c>
      <c r="E534" s="67">
        <v>126</v>
      </c>
    </row>
    <row r="535" spans="1:5" ht="12.75" customHeight="1">
      <c r="A535" s="57"/>
      <c r="B535" s="62">
        <v>41785</v>
      </c>
      <c r="C535" s="57" t="s">
        <v>283</v>
      </c>
      <c r="D535" s="59" t="s">
        <v>1715</v>
      </c>
      <c r="E535" s="68">
        <v>95</v>
      </c>
    </row>
    <row r="536" spans="1:5" ht="12.75" customHeight="1">
      <c r="A536" s="60"/>
      <c r="B536" s="61">
        <v>41782</v>
      </c>
      <c r="C536" s="60" t="s">
        <v>283</v>
      </c>
      <c r="D536" s="65" t="s">
        <v>2223</v>
      </c>
      <c r="E536" s="67">
        <v>100</v>
      </c>
    </row>
    <row r="537" spans="1:5" ht="12.75" customHeight="1">
      <c r="A537" s="57"/>
      <c r="B537" s="62">
        <v>41781</v>
      </c>
      <c r="C537" s="57" t="s">
        <v>283</v>
      </c>
      <c r="D537" s="59" t="s">
        <v>480</v>
      </c>
      <c r="E537" s="68">
        <v>635</v>
      </c>
    </row>
    <row r="538" spans="1:5" ht="12.75" customHeight="1">
      <c r="A538" s="60"/>
      <c r="B538" s="61">
        <v>41779</v>
      </c>
      <c r="C538" s="60" t="s">
        <v>283</v>
      </c>
      <c r="D538" s="65" t="s">
        <v>1464</v>
      </c>
      <c r="E538" s="67">
        <v>200</v>
      </c>
    </row>
    <row r="539" spans="1:5" ht="12.75" customHeight="1">
      <c r="A539" s="57"/>
      <c r="B539" s="62">
        <v>41772</v>
      </c>
      <c r="C539" s="57" t="s">
        <v>283</v>
      </c>
      <c r="D539" s="59" t="s">
        <v>1288</v>
      </c>
      <c r="E539" s="68">
        <v>750</v>
      </c>
    </row>
    <row r="540" spans="1:5" ht="12.75" customHeight="1">
      <c r="A540" s="60"/>
      <c r="B540" s="61">
        <v>41768</v>
      </c>
      <c r="C540" s="60" t="s">
        <v>283</v>
      </c>
      <c r="D540" s="65" t="s">
        <v>1316</v>
      </c>
      <c r="E540" s="67">
        <v>100</v>
      </c>
    </row>
    <row r="541" spans="1:5" ht="12.75" customHeight="1">
      <c r="A541" s="57"/>
      <c r="B541" s="62">
        <v>41768</v>
      </c>
      <c r="C541" s="57" t="s">
        <v>283</v>
      </c>
      <c r="D541" s="59" t="s">
        <v>1316</v>
      </c>
      <c r="E541" s="68">
        <v>100</v>
      </c>
    </row>
    <row r="542" spans="1:5" ht="12.75" customHeight="1">
      <c r="A542" s="60"/>
      <c r="B542" s="61">
        <v>41761</v>
      </c>
      <c r="C542" s="60" t="s">
        <v>283</v>
      </c>
      <c r="D542" s="65" t="s">
        <v>2224</v>
      </c>
      <c r="E542" s="67">
        <v>50</v>
      </c>
    </row>
    <row r="543" spans="1:5" ht="12.75" customHeight="1">
      <c r="A543" s="57"/>
      <c r="B543" s="62">
        <v>41759</v>
      </c>
      <c r="C543" s="57" t="s">
        <v>283</v>
      </c>
      <c r="D543" s="59" t="s">
        <v>2225</v>
      </c>
      <c r="E543" s="68">
        <v>300</v>
      </c>
    </row>
    <row r="544" spans="1:5" ht="12.75" customHeight="1">
      <c r="A544" s="60"/>
      <c r="B544" s="61">
        <v>41759</v>
      </c>
      <c r="C544" s="60" t="s">
        <v>283</v>
      </c>
      <c r="D544" s="65" t="s">
        <v>1914</v>
      </c>
      <c r="E544" s="67">
        <v>65</v>
      </c>
    </row>
    <row r="545" spans="1:5" ht="12.75" customHeight="1">
      <c r="A545" s="57"/>
      <c r="B545" s="62">
        <v>41759</v>
      </c>
      <c r="C545" s="57" t="s">
        <v>283</v>
      </c>
      <c r="D545" s="59" t="s">
        <v>2319</v>
      </c>
      <c r="E545" s="68">
        <v>340</v>
      </c>
    </row>
    <row r="546" spans="1:5" ht="12.75" customHeight="1">
      <c r="A546" s="60"/>
      <c r="B546" s="61">
        <v>41758</v>
      </c>
      <c r="C546" s="60" t="s">
        <v>283</v>
      </c>
      <c r="D546" s="65" t="s">
        <v>2458</v>
      </c>
      <c r="E546" s="67">
        <v>290</v>
      </c>
    </row>
    <row r="547" spans="1:5" ht="12.75" customHeight="1">
      <c r="A547" s="57"/>
      <c r="B547" s="62">
        <v>41757</v>
      </c>
      <c r="C547" s="57" t="s">
        <v>283</v>
      </c>
      <c r="D547" s="59" t="s">
        <v>42</v>
      </c>
      <c r="E547" s="68">
        <v>400</v>
      </c>
    </row>
    <row r="548" spans="1:5" ht="12.75" customHeight="1">
      <c r="A548" s="60"/>
      <c r="B548" s="61">
        <v>41754</v>
      </c>
      <c r="C548" s="60" t="s">
        <v>283</v>
      </c>
      <c r="D548" s="65" t="s">
        <v>2226</v>
      </c>
      <c r="E548" s="67">
        <v>530</v>
      </c>
    </row>
    <row r="549" spans="1:5" ht="12.75" customHeight="1">
      <c r="A549" s="57"/>
      <c r="B549" s="62">
        <v>41753</v>
      </c>
      <c r="C549" s="57" t="s">
        <v>283</v>
      </c>
      <c r="D549" s="59" t="s">
        <v>1522</v>
      </c>
      <c r="E549" s="68">
        <v>130</v>
      </c>
    </row>
    <row r="550" spans="1:5" ht="12.75" customHeight="1">
      <c r="A550" s="60"/>
      <c r="B550" s="61">
        <v>41753</v>
      </c>
      <c r="C550" s="60" t="s">
        <v>283</v>
      </c>
      <c r="D550" s="65" t="s">
        <v>1522</v>
      </c>
      <c r="E550" s="67">
        <v>120</v>
      </c>
    </row>
    <row r="551" spans="1:5" ht="12.75" customHeight="1">
      <c r="A551" s="57"/>
      <c r="B551" s="62">
        <v>41753</v>
      </c>
      <c r="C551" s="57" t="s">
        <v>283</v>
      </c>
      <c r="D551" s="59" t="s">
        <v>2194</v>
      </c>
      <c r="E551" s="68">
        <v>180</v>
      </c>
    </row>
    <row r="552" spans="1:5" ht="12.75" customHeight="1">
      <c r="A552" s="60"/>
      <c r="B552" s="61">
        <v>41751</v>
      </c>
      <c r="C552" s="60" t="s">
        <v>283</v>
      </c>
      <c r="D552" s="65" t="s">
        <v>2195</v>
      </c>
      <c r="E552" s="67">
        <v>100</v>
      </c>
    </row>
    <row r="553" spans="1:5" ht="12.75" customHeight="1">
      <c r="A553" s="57"/>
      <c r="B553" s="62">
        <v>41751</v>
      </c>
      <c r="C553" s="57" t="s">
        <v>283</v>
      </c>
      <c r="D553" s="59" t="s">
        <v>622</v>
      </c>
      <c r="E553" s="68">
        <v>100</v>
      </c>
    </row>
    <row r="554" spans="1:5" ht="12.75" customHeight="1">
      <c r="A554" s="60"/>
      <c r="B554" s="61">
        <v>41746</v>
      </c>
      <c r="C554" s="60" t="s">
        <v>283</v>
      </c>
      <c r="D554" s="65" t="s">
        <v>232</v>
      </c>
      <c r="E554" s="67">
        <v>200</v>
      </c>
    </row>
    <row r="555" spans="1:5" ht="12.75" customHeight="1">
      <c r="A555" s="57"/>
      <c r="B555" s="62">
        <v>41745</v>
      </c>
      <c r="C555" s="57" t="s">
        <v>283</v>
      </c>
      <c r="D555" s="59" t="s">
        <v>2197</v>
      </c>
      <c r="E555" s="68">
        <v>200</v>
      </c>
    </row>
    <row r="556" spans="1:5" ht="12.75" customHeight="1">
      <c r="A556" s="60"/>
      <c r="B556" s="61">
        <v>41745</v>
      </c>
      <c r="C556" s="60" t="s">
        <v>283</v>
      </c>
      <c r="D556" s="65" t="s">
        <v>2196</v>
      </c>
      <c r="E556" s="67">
        <v>78</v>
      </c>
    </row>
    <row r="557" spans="1:5" ht="12.75" customHeight="1">
      <c r="A557" s="57"/>
      <c r="B557" s="62">
        <v>41745</v>
      </c>
      <c r="C557" s="57" t="s">
        <v>283</v>
      </c>
      <c r="D557" s="59" t="s">
        <v>2196</v>
      </c>
      <c r="E557" s="68">
        <v>52</v>
      </c>
    </row>
    <row r="558" spans="1:5" ht="12.75" customHeight="1">
      <c r="A558" s="60"/>
      <c r="B558" s="61">
        <v>41744</v>
      </c>
      <c r="C558" s="60" t="s">
        <v>283</v>
      </c>
      <c r="D558" s="65" t="s">
        <v>509</v>
      </c>
      <c r="E558" s="67">
        <v>560</v>
      </c>
    </row>
    <row r="559" spans="1:5" ht="12.75" customHeight="1">
      <c r="A559" s="57"/>
      <c r="B559" s="62">
        <v>41743</v>
      </c>
      <c r="C559" s="57" t="s">
        <v>283</v>
      </c>
      <c r="D559" s="59" t="s">
        <v>2459</v>
      </c>
      <c r="E559" s="68">
        <v>80</v>
      </c>
    </row>
    <row r="560" spans="1:5" ht="12.75" customHeight="1">
      <c r="A560" s="60"/>
      <c r="B560" s="61">
        <v>41739</v>
      </c>
      <c r="C560" s="60" t="s">
        <v>283</v>
      </c>
      <c r="D560" s="65" t="s">
        <v>2198</v>
      </c>
      <c r="E560" s="67">
        <v>67</v>
      </c>
    </row>
    <row r="561" spans="1:5" ht="12.75" customHeight="1">
      <c r="A561" s="57"/>
      <c r="B561" s="62">
        <v>41737</v>
      </c>
      <c r="C561" s="57" t="s">
        <v>283</v>
      </c>
      <c r="D561" s="59" t="s">
        <v>3303</v>
      </c>
      <c r="E561" s="68">
        <v>100</v>
      </c>
    </row>
    <row r="562" spans="1:5" ht="12.75" customHeight="1">
      <c r="A562" s="60"/>
      <c r="B562" s="61">
        <v>41732</v>
      </c>
      <c r="C562" s="60" t="s">
        <v>283</v>
      </c>
      <c r="D562" s="65" t="s">
        <v>2279</v>
      </c>
      <c r="E562" s="67">
        <v>610</v>
      </c>
    </row>
    <row r="563" spans="1:5" ht="12.75" customHeight="1">
      <c r="A563" s="57"/>
      <c r="B563" s="62">
        <v>41729</v>
      </c>
      <c r="C563" s="57" t="s">
        <v>283</v>
      </c>
      <c r="D563" s="59" t="s">
        <v>1609</v>
      </c>
      <c r="E563" s="68">
        <v>300</v>
      </c>
    </row>
    <row r="564" spans="1:5" ht="12.75" customHeight="1">
      <c r="A564" s="60"/>
      <c r="B564" s="61">
        <v>41729</v>
      </c>
      <c r="C564" s="60" t="s">
        <v>283</v>
      </c>
      <c r="D564" s="65" t="s">
        <v>2199</v>
      </c>
      <c r="E564" s="67">
        <v>450</v>
      </c>
    </row>
    <row r="565" spans="1:5" ht="12.75" customHeight="1">
      <c r="A565" s="57"/>
      <c r="B565" s="62">
        <v>41726</v>
      </c>
      <c r="C565" s="57" t="s">
        <v>283</v>
      </c>
      <c r="D565" s="59" t="s">
        <v>1572</v>
      </c>
      <c r="E565" s="68">
        <v>400</v>
      </c>
    </row>
    <row r="566" spans="1:5" ht="12.75" customHeight="1">
      <c r="A566" s="60"/>
      <c r="B566" s="61">
        <v>41726</v>
      </c>
      <c r="C566" s="60" t="s">
        <v>283</v>
      </c>
      <c r="D566" s="65" t="s">
        <v>1613</v>
      </c>
      <c r="E566" s="67">
        <v>160</v>
      </c>
    </row>
    <row r="567" spans="1:5" ht="12.75" customHeight="1">
      <c r="A567" s="57"/>
      <c r="B567" s="62">
        <v>41725</v>
      </c>
      <c r="C567" s="57" t="s">
        <v>283</v>
      </c>
      <c r="D567" s="59" t="s">
        <v>2460</v>
      </c>
      <c r="E567" s="68">
        <v>80</v>
      </c>
    </row>
    <row r="568" spans="1:5" ht="12.75" customHeight="1">
      <c r="A568" s="60"/>
      <c r="B568" s="61">
        <v>41724</v>
      </c>
      <c r="C568" s="60" t="s">
        <v>283</v>
      </c>
      <c r="D568" s="65" t="s">
        <v>1895</v>
      </c>
      <c r="E568" s="67">
        <v>100</v>
      </c>
    </row>
    <row r="569" spans="1:5" ht="12.75" customHeight="1">
      <c r="A569" s="57"/>
      <c r="B569" s="62">
        <v>41723</v>
      </c>
      <c r="C569" s="57" t="s">
        <v>283</v>
      </c>
      <c r="D569" s="59" t="s">
        <v>445</v>
      </c>
      <c r="E569" s="68">
        <v>1225</v>
      </c>
    </row>
    <row r="570" spans="1:5" ht="12.75" customHeight="1">
      <c r="A570" s="60"/>
      <c r="B570" s="61">
        <v>41719</v>
      </c>
      <c r="C570" s="60" t="s">
        <v>283</v>
      </c>
      <c r="D570" s="65" t="s">
        <v>2169</v>
      </c>
      <c r="E570" s="67">
        <v>60</v>
      </c>
    </row>
    <row r="571" spans="1:5" ht="12.75" customHeight="1">
      <c r="A571" s="57"/>
      <c r="B571" s="62">
        <v>41719</v>
      </c>
      <c r="C571" s="57" t="s">
        <v>283</v>
      </c>
      <c r="D571" s="59" t="s">
        <v>2227</v>
      </c>
      <c r="E571" s="68">
        <v>400</v>
      </c>
    </row>
    <row r="572" spans="1:5" ht="12.75" customHeight="1">
      <c r="A572" s="60"/>
      <c r="B572" s="61">
        <v>41716</v>
      </c>
      <c r="C572" s="60" t="s">
        <v>283</v>
      </c>
      <c r="D572" s="65" t="s">
        <v>1900</v>
      </c>
      <c r="E572" s="67">
        <v>100</v>
      </c>
    </row>
    <row r="573" spans="1:5" ht="12.75" customHeight="1">
      <c r="A573" s="57"/>
      <c r="B573" s="62">
        <v>41712</v>
      </c>
      <c r="C573" s="57" t="s">
        <v>283</v>
      </c>
      <c r="D573" s="59" t="s">
        <v>536</v>
      </c>
      <c r="E573" s="68">
        <v>100</v>
      </c>
    </row>
    <row r="574" spans="1:5" ht="12.75" customHeight="1">
      <c r="A574" s="60"/>
      <c r="B574" s="61">
        <v>41712</v>
      </c>
      <c r="C574" s="60" t="s">
        <v>283</v>
      </c>
      <c r="D574" s="65" t="s">
        <v>2461</v>
      </c>
      <c r="E574" s="67">
        <v>75</v>
      </c>
    </row>
    <row r="575" spans="1:5" ht="12.75" customHeight="1">
      <c r="A575" s="57"/>
      <c r="B575" s="62">
        <v>41711</v>
      </c>
      <c r="C575" s="57" t="s">
        <v>283</v>
      </c>
      <c r="D575" s="59" t="s">
        <v>2353</v>
      </c>
      <c r="E575" s="68">
        <v>105</v>
      </c>
    </row>
    <row r="576" spans="1:5" ht="12.75" customHeight="1">
      <c r="A576" s="60"/>
      <c r="B576" s="61">
        <v>41711</v>
      </c>
      <c r="C576" s="60" t="s">
        <v>283</v>
      </c>
      <c r="D576" s="65" t="s">
        <v>607</v>
      </c>
      <c r="E576" s="67">
        <v>210</v>
      </c>
    </row>
    <row r="577" spans="1:5" ht="12.75" customHeight="1">
      <c r="A577" s="57"/>
      <c r="B577" s="62">
        <v>41709</v>
      </c>
      <c r="C577" s="57" t="s">
        <v>283</v>
      </c>
      <c r="D577" s="59" t="s">
        <v>1704</v>
      </c>
      <c r="E577" s="68">
        <v>270</v>
      </c>
    </row>
    <row r="578" spans="1:5" ht="12.75" customHeight="1">
      <c r="A578" s="60"/>
      <c r="B578" s="61">
        <v>41709</v>
      </c>
      <c r="C578" s="60" t="s">
        <v>283</v>
      </c>
      <c r="D578" s="65" t="s">
        <v>2170</v>
      </c>
      <c r="E578" s="67">
        <v>200</v>
      </c>
    </row>
    <row r="579" spans="1:5" ht="12.75" customHeight="1">
      <c r="A579" s="57"/>
      <c r="B579" s="62">
        <v>41709</v>
      </c>
      <c r="C579" s="57" t="s">
        <v>283</v>
      </c>
      <c r="D579" s="59" t="s">
        <v>2170</v>
      </c>
      <c r="E579" s="68">
        <v>200</v>
      </c>
    </row>
    <row r="580" spans="1:5" ht="12.75" customHeight="1">
      <c r="A580" s="60"/>
      <c r="B580" s="61">
        <v>41709</v>
      </c>
      <c r="C580" s="60" t="s">
        <v>283</v>
      </c>
      <c r="D580" s="65" t="s">
        <v>2170</v>
      </c>
      <c r="E580" s="67">
        <v>200</v>
      </c>
    </row>
    <row r="581" spans="1:5" ht="12.75" customHeight="1">
      <c r="A581" s="57"/>
      <c r="B581" s="62">
        <v>41709</v>
      </c>
      <c r="C581" s="57" t="s">
        <v>283</v>
      </c>
      <c r="D581" s="59" t="s">
        <v>2291</v>
      </c>
      <c r="E581" s="68">
        <v>745</v>
      </c>
    </row>
    <row r="582" spans="1:5" ht="12.75" customHeight="1">
      <c r="A582" s="60"/>
      <c r="B582" s="61">
        <v>41708</v>
      </c>
      <c r="C582" s="60" t="s">
        <v>283</v>
      </c>
      <c r="D582" s="65" t="s">
        <v>290</v>
      </c>
      <c r="E582" s="67">
        <v>300</v>
      </c>
    </row>
    <row r="583" spans="1:5" ht="12.75" customHeight="1">
      <c r="A583" s="57"/>
      <c r="B583" s="62">
        <v>41704</v>
      </c>
      <c r="C583" s="57" t="s">
        <v>283</v>
      </c>
      <c r="D583" s="59" t="s">
        <v>2171</v>
      </c>
      <c r="E583" s="68">
        <v>70</v>
      </c>
    </row>
    <row r="584" spans="1:5" ht="12.75" customHeight="1">
      <c r="A584" s="60"/>
      <c r="B584" s="61">
        <v>41699</v>
      </c>
      <c r="C584" s="60" t="s">
        <v>283</v>
      </c>
      <c r="D584" s="65" t="s">
        <v>332</v>
      </c>
      <c r="E584" s="67">
        <v>1500</v>
      </c>
    </row>
    <row r="585" spans="1:5" ht="12.75" customHeight="1">
      <c r="A585" s="57"/>
      <c r="B585" s="62">
        <v>41698</v>
      </c>
      <c r="C585" s="57" t="s">
        <v>283</v>
      </c>
      <c r="D585" s="59" t="s">
        <v>2147</v>
      </c>
      <c r="E585" s="68">
        <v>62</v>
      </c>
    </row>
    <row r="586" spans="1:5" ht="12.75" customHeight="1">
      <c r="A586" s="60"/>
      <c r="B586" s="61">
        <v>41698</v>
      </c>
      <c r="C586" s="60" t="s">
        <v>283</v>
      </c>
      <c r="D586" s="65" t="s">
        <v>1606</v>
      </c>
      <c r="E586" s="67">
        <v>100</v>
      </c>
    </row>
    <row r="587" spans="1:5" ht="12.75" customHeight="1">
      <c r="A587" s="57"/>
      <c r="B587" s="62">
        <v>41698</v>
      </c>
      <c r="C587" s="57" t="s">
        <v>283</v>
      </c>
      <c r="D587" s="59" t="s">
        <v>1766</v>
      </c>
      <c r="E587" s="68">
        <v>100</v>
      </c>
    </row>
    <row r="588" spans="1:5" ht="12.75" customHeight="1">
      <c r="A588" s="60"/>
      <c r="B588" s="61">
        <v>41697</v>
      </c>
      <c r="C588" s="60" t="s">
        <v>283</v>
      </c>
      <c r="D588" s="65" t="s">
        <v>548</v>
      </c>
      <c r="E588" s="67">
        <v>175</v>
      </c>
    </row>
    <row r="589" spans="1:5" ht="12.75" customHeight="1">
      <c r="A589" s="57"/>
      <c r="B589" s="62">
        <v>41696</v>
      </c>
      <c r="C589" s="57" t="s">
        <v>283</v>
      </c>
      <c r="D589" s="59" t="s">
        <v>66</v>
      </c>
      <c r="E589" s="68">
        <v>300</v>
      </c>
    </row>
    <row r="590" spans="1:5" ht="12.75" customHeight="1">
      <c r="A590" s="60"/>
      <c r="B590" s="61">
        <v>41696</v>
      </c>
      <c r="C590" s="60" t="s">
        <v>283</v>
      </c>
      <c r="D590" s="65" t="s">
        <v>2168</v>
      </c>
      <c r="E590" s="67">
        <v>150</v>
      </c>
    </row>
    <row r="591" spans="1:5" ht="12.75" customHeight="1">
      <c r="A591" s="57"/>
      <c r="B591" s="62">
        <v>41691</v>
      </c>
      <c r="C591" s="57" t="s">
        <v>283</v>
      </c>
      <c r="D591" s="59" t="s">
        <v>2148</v>
      </c>
      <c r="E591" s="68">
        <v>120</v>
      </c>
    </row>
    <row r="592" spans="1:5" ht="12.75" customHeight="1">
      <c r="A592" s="60"/>
      <c r="B592" s="61">
        <v>41691</v>
      </c>
      <c r="C592" s="60" t="s">
        <v>283</v>
      </c>
      <c r="D592" s="65" t="s">
        <v>1985</v>
      </c>
      <c r="E592" s="67">
        <v>450</v>
      </c>
    </row>
    <row r="593" spans="1:5" ht="12.75" customHeight="1">
      <c r="A593" s="57"/>
      <c r="B593" s="62">
        <v>41687</v>
      </c>
      <c r="C593" s="57" t="s">
        <v>283</v>
      </c>
      <c r="D593" s="59" t="s">
        <v>2152</v>
      </c>
      <c r="E593" s="68">
        <v>281.27</v>
      </c>
    </row>
    <row r="594" spans="1:5" ht="12.75" customHeight="1">
      <c r="A594" s="60"/>
      <c r="B594" s="61">
        <v>41687</v>
      </c>
      <c r="C594" s="60" t="s">
        <v>283</v>
      </c>
      <c r="D594" s="65" t="s">
        <v>2151</v>
      </c>
      <c r="E594" s="67">
        <v>64.68</v>
      </c>
    </row>
    <row r="595" spans="1:5" ht="12.75" customHeight="1">
      <c r="A595" s="57"/>
      <c r="B595" s="62">
        <v>41687</v>
      </c>
      <c r="C595" s="57" t="s">
        <v>283</v>
      </c>
      <c r="D595" s="59" t="s">
        <v>2150</v>
      </c>
      <c r="E595" s="68">
        <v>60.3</v>
      </c>
    </row>
    <row r="596" spans="1:5" ht="12.75" customHeight="1">
      <c r="A596" s="60"/>
      <c r="B596" s="61">
        <v>41687</v>
      </c>
      <c r="C596" s="60" t="s">
        <v>283</v>
      </c>
      <c r="D596" s="65" t="s">
        <v>2149</v>
      </c>
      <c r="E596" s="67">
        <v>77.21</v>
      </c>
    </row>
    <row r="597" spans="1:5" ht="12.75" customHeight="1">
      <c r="A597" s="57"/>
      <c r="B597" s="62">
        <v>41685</v>
      </c>
      <c r="C597" s="57" t="s">
        <v>283</v>
      </c>
      <c r="D597" s="59" t="s">
        <v>2192</v>
      </c>
      <c r="E597" s="68">
        <v>75</v>
      </c>
    </row>
    <row r="598" spans="1:5" ht="12.75" customHeight="1">
      <c r="A598" s="60"/>
      <c r="B598" s="61">
        <v>41685</v>
      </c>
      <c r="C598" s="60" t="s">
        <v>283</v>
      </c>
      <c r="D598" s="65" t="s">
        <v>2192</v>
      </c>
      <c r="E598" s="67">
        <v>75</v>
      </c>
    </row>
    <row r="599" spans="1:5" ht="12.75" customHeight="1">
      <c r="A599" s="57"/>
      <c r="B599" s="62">
        <v>41685</v>
      </c>
      <c r="C599" s="57" t="s">
        <v>283</v>
      </c>
      <c r="D599" s="59" t="s">
        <v>2192</v>
      </c>
      <c r="E599" s="68">
        <v>75</v>
      </c>
    </row>
    <row r="600" spans="1:5" ht="12.75" customHeight="1">
      <c r="A600" s="60"/>
      <c r="B600" s="61">
        <v>41685</v>
      </c>
      <c r="C600" s="60" t="s">
        <v>283</v>
      </c>
      <c r="D600" s="65" t="s">
        <v>2192</v>
      </c>
      <c r="E600" s="67">
        <v>75</v>
      </c>
    </row>
    <row r="601" spans="1:5" ht="12.75" customHeight="1">
      <c r="A601" s="57"/>
      <c r="B601" s="62">
        <v>41684</v>
      </c>
      <c r="C601" s="57" t="s">
        <v>283</v>
      </c>
      <c r="D601" s="59" t="s">
        <v>296</v>
      </c>
      <c r="E601" s="68">
        <v>150</v>
      </c>
    </row>
    <row r="602" spans="1:5" ht="12.75" customHeight="1">
      <c r="A602" s="60"/>
      <c r="B602" s="61">
        <v>41684</v>
      </c>
      <c r="C602" s="60" t="s">
        <v>283</v>
      </c>
      <c r="D602" s="65" t="s">
        <v>2193</v>
      </c>
      <c r="E602" s="67">
        <v>400</v>
      </c>
    </row>
    <row r="603" spans="1:5" ht="12.75" customHeight="1">
      <c r="A603" s="57"/>
      <c r="B603" s="62">
        <v>41682</v>
      </c>
      <c r="C603" s="57" t="s">
        <v>283</v>
      </c>
      <c r="D603" s="59" t="s">
        <v>2462</v>
      </c>
      <c r="E603" s="68">
        <v>300</v>
      </c>
    </row>
    <row r="604" spans="1:5" ht="12.75" customHeight="1">
      <c r="A604" s="60"/>
      <c r="B604" s="61">
        <v>41682</v>
      </c>
      <c r="C604" s="60" t="s">
        <v>283</v>
      </c>
      <c r="D604" s="65" t="s">
        <v>492</v>
      </c>
      <c r="E604" s="67">
        <v>470</v>
      </c>
    </row>
    <row r="605" spans="1:5" ht="12.75" customHeight="1">
      <c r="A605" s="57"/>
      <c r="B605" s="62">
        <v>41677</v>
      </c>
      <c r="C605" s="57" t="s">
        <v>283</v>
      </c>
      <c r="D605" s="59" t="s">
        <v>2153</v>
      </c>
      <c r="E605" s="68">
        <v>100</v>
      </c>
    </row>
    <row r="606" spans="1:5" ht="12.75" customHeight="1">
      <c r="A606" s="60"/>
      <c r="B606" s="61">
        <v>41671</v>
      </c>
      <c r="C606" s="60" t="s">
        <v>283</v>
      </c>
      <c r="D606" s="65" t="s">
        <v>2191</v>
      </c>
      <c r="E606" s="67">
        <v>50</v>
      </c>
    </row>
    <row r="607" spans="1:5" ht="12.75" customHeight="1">
      <c r="A607" s="57"/>
      <c r="B607" s="62">
        <v>41669</v>
      </c>
      <c r="C607" s="57" t="s">
        <v>283</v>
      </c>
      <c r="D607" s="59" t="s">
        <v>1541</v>
      </c>
      <c r="E607" s="68">
        <v>500</v>
      </c>
    </row>
    <row r="608" spans="1:5" ht="12.75" customHeight="1">
      <c r="A608" s="60"/>
      <c r="B608" s="61">
        <v>41669</v>
      </c>
      <c r="C608" s="60" t="s">
        <v>283</v>
      </c>
      <c r="D608" s="65" t="s">
        <v>491</v>
      </c>
      <c r="E608" s="67">
        <v>150</v>
      </c>
    </row>
    <row r="609" spans="1:5" ht="12.75" customHeight="1">
      <c r="A609" s="57"/>
      <c r="B609" s="62">
        <v>41667</v>
      </c>
      <c r="C609" s="57" t="s">
        <v>283</v>
      </c>
      <c r="D609" s="59" t="s">
        <v>2154</v>
      </c>
      <c r="E609" s="68">
        <v>75</v>
      </c>
    </row>
    <row r="610" spans="1:5" ht="12.75" customHeight="1">
      <c r="A610" s="60"/>
      <c r="B610" s="61">
        <v>41667</v>
      </c>
      <c r="C610" s="60" t="s">
        <v>283</v>
      </c>
      <c r="D610" s="65" t="s">
        <v>2154</v>
      </c>
      <c r="E610" s="67">
        <v>75</v>
      </c>
    </row>
    <row r="611" spans="1:5" ht="12.75" customHeight="1">
      <c r="A611" s="57"/>
      <c r="B611" s="62">
        <v>41667</v>
      </c>
      <c r="C611" s="57" t="s">
        <v>283</v>
      </c>
      <c r="D611" s="59" t="s">
        <v>2154</v>
      </c>
      <c r="E611" s="68">
        <v>75</v>
      </c>
    </row>
    <row r="612" spans="1:5" ht="12.75" customHeight="1">
      <c r="A612" s="60"/>
      <c r="B612" s="61">
        <v>41667</v>
      </c>
      <c r="C612" s="60" t="s">
        <v>283</v>
      </c>
      <c r="D612" s="65" t="s">
        <v>2154</v>
      </c>
      <c r="E612" s="67">
        <v>75</v>
      </c>
    </row>
    <row r="613" spans="1:5" ht="12.75" customHeight="1">
      <c r="A613" s="57"/>
      <c r="B613" s="62">
        <v>41666</v>
      </c>
      <c r="C613" s="57" t="s">
        <v>283</v>
      </c>
      <c r="D613" s="59" t="s">
        <v>1618</v>
      </c>
      <c r="E613" s="68">
        <v>250</v>
      </c>
    </row>
    <row r="614" spans="1:5" ht="12.75" customHeight="1">
      <c r="A614" s="60"/>
      <c r="B614" s="61">
        <v>41660</v>
      </c>
      <c r="C614" s="60" t="s">
        <v>283</v>
      </c>
      <c r="D614" s="65" t="s">
        <v>444</v>
      </c>
      <c r="E614" s="67">
        <v>345</v>
      </c>
    </row>
    <row r="615" spans="1:5" ht="12.75" customHeight="1">
      <c r="A615" s="57"/>
      <c r="B615" s="62">
        <v>41660</v>
      </c>
      <c r="C615" s="57" t="s">
        <v>283</v>
      </c>
      <c r="D615" s="59" t="s">
        <v>444</v>
      </c>
      <c r="E615" s="68">
        <v>215</v>
      </c>
    </row>
    <row r="616" spans="1:5" ht="12.75" customHeight="1">
      <c r="A616" s="60"/>
      <c r="B616" s="61">
        <v>41659</v>
      </c>
      <c r="C616" s="60" t="s">
        <v>283</v>
      </c>
      <c r="D616" s="65" t="s">
        <v>2134</v>
      </c>
      <c r="E616" s="67">
        <v>120</v>
      </c>
    </row>
    <row r="617" spans="1:5" ht="12.75" customHeight="1">
      <c r="A617" s="57"/>
      <c r="B617" s="62">
        <v>41659</v>
      </c>
      <c r="C617" s="57" t="s">
        <v>283</v>
      </c>
      <c r="D617" s="59" t="s">
        <v>1992</v>
      </c>
      <c r="E617" s="68">
        <v>90</v>
      </c>
    </row>
    <row r="618" spans="1:5" ht="12.75" customHeight="1">
      <c r="A618" s="60"/>
      <c r="B618" s="61">
        <v>41656</v>
      </c>
      <c r="C618" s="60" t="s">
        <v>283</v>
      </c>
      <c r="D618" s="65" t="s">
        <v>2133</v>
      </c>
      <c r="E618" s="67">
        <v>638.384</v>
      </c>
    </row>
    <row r="619" spans="1:5" ht="12.75" customHeight="1">
      <c r="A619" s="57"/>
      <c r="B619" s="62">
        <v>41654</v>
      </c>
      <c r="C619" s="57" t="s">
        <v>283</v>
      </c>
      <c r="D619" s="59" t="s">
        <v>2146</v>
      </c>
      <c r="E619" s="68">
        <v>50</v>
      </c>
    </row>
    <row r="620" spans="1:5" ht="12.75" customHeight="1">
      <c r="A620" s="60"/>
      <c r="B620" s="61">
        <v>41648</v>
      </c>
      <c r="C620" s="60" t="s">
        <v>283</v>
      </c>
      <c r="D620" s="65" t="s">
        <v>452</v>
      </c>
      <c r="E620" s="67">
        <v>100</v>
      </c>
    </row>
    <row r="621" spans="1:5" ht="12.75" customHeight="1">
      <c r="A621" s="57"/>
      <c r="B621" s="62">
        <v>41648</v>
      </c>
      <c r="C621" s="57" t="s">
        <v>283</v>
      </c>
      <c r="D621" s="59" t="s">
        <v>2259</v>
      </c>
      <c r="E621" s="68">
        <v>74</v>
      </c>
    </row>
    <row r="622" spans="1:5" ht="12.75" customHeight="1">
      <c r="A622" s="60"/>
      <c r="B622" s="61">
        <v>41645</v>
      </c>
      <c r="C622" s="60" t="s">
        <v>283</v>
      </c>
      <c r="D622" s="65" t="s">
        <v>2132</v>
      </c>
      <c r="E622" s="67">
        <v>50</v>
      </c>
    </row>
    <row r="623" spans="1:5" ht="12.75" customHeight="1">
      <c r="A623" s="46"/>
      <c r="B623" s="46"/>
      <c r="C623" s="46"/>
      <c r="D623" s="46" t="s">
        <v>2127</v>
      </c>
      <c r="E623" s="47">
        <f>SUM(E303:E622)</f>
        <v>70324.52150625</v>
      </c>
    </row>
    <row r="624" spans="1:5" s="75" customFormat="1" ht="12.75" customHeight="1">
      <c r="A624" s="38"/>
      <c r="B624" s="32"/>
      <c r="C624" s="32"/>
      <c r="D624" s="32"/>
      <c r="E624" s="32"/>
    </row>
    <row r="625" spans="1:5" s="75" customFormat="1" ht="12.75" customHeight="1">
      <c r="A625" s="38"/>
      <c r="B625" s="32"/>
      <c r="C625" s="32"/>
      <c r="D625" s="32"/>
      <c r="E625" s="32"/>
    </row>
    <row r="626" spans="1:5" s="75" customFormat="1" ht="19.5" customHeight="1">
      <c r="A626" s="220" t="s">
        <v>1794</v>
      </c>
      <c r="B626" s="221"/>
      <c r="C626" s="221"/>
      <c r="D626" s="221"/>
      <c r="E626" s="221"/>
    </row>
    <row r="627" spans="1:5" s="75" customFormat="1" ht="12.75" customHeight="1">
      <c r="A627" s="50" t="s">
        <v>403</v>
      </c>
      <c r="B627" s="50" t="s">
        <v>404</v>
      </c>
      <c r="C627" s="44" t="s">
        <v>4</v>
      </c>
      <c r="D627" s="50" t="s">
        <v>5</v>
      </c>
      <c r="E627" s="45" t="s">
        <v>3210</v>
      </c>
    </row>
    <row r="628" spans="1:5" ht="12.75" customHeight="1">
      <c r="A628" s="63"/>
      <c r="B628" s="86">
        <v>41638</v>
      </c>
      <c r="C628" s="63" t="s">
        <v>283</v>
      </c>
      <c r="D628" s="64" t="s">
        <v>2131</v>
      </c>
      <c r="E628" s="66">
        <v>500</v>
      </c>
    </row>
    <row r="629" spans="1:5" ht="12.75" customHeight="1">
      <c r="A629" s="60"/>
      <c r="B629" s="61">
        <v>41635</v>
      </c>
      <c r="C629" s="60" t="s">
        <v>283</v>
      </c>
      <c r="D629" s="65" t="s">
        <v>1744</v>
      </c>
      <c r="E629" s="67">
        <v>400</v>
      </c>
    </row>
    <row r="630" spans="1:5" ht="12.75" customHeight="1">
      <c r="A630" s="57"/>
      <c r="B630" s="62">
        <v>41635</v>
      </c>
      <c r="C630" s="57" t="s">
        <v>283</v>
      </c>
      <c r="D630" s="59" t="s">
        <v>1208</v>
      </c>
      <c r="E630" s="68">
        <v>400</v>
      </c>
    </row>
    <row r="631" spans="1:5" ht="12.75" customHeight="1">
      <c r="A631" s="60"/>
      <c r="B631" s="61">
        <v>41635</v>
      </c>
      <c r="C631" s="60" t="s">
        <v>283</v>
      </c>
      <c r="D631" s="65" t="s">
        <v>2257</v>
      </c>
      <c r="E631" s="67">
        <v>165</v>
      </c>
    </row>
    <row r="632" spans="1:5" ht="12.75" customHeight="1">
      <c r="A632" s="57"/>
      <c r="B632" s="62">
        <v>41631</v>
      </c>
      <c r="C632" s="57" t="s">
        <v>283</v>
      </c>
      <c r="D632" s="59" t="s">
        <v>1911</v>
      </c>
      <c r="E632" s="68">
        <v>30</v>
      </c>
    </row>
    <row r="633" spans="1:5" ht="12.75" customHeight="1">
      <c r="A633" s="60"/>
      <c r="B633" s="61">
        <v>41628</v>
      </c>
      <c r="C633" s="60" t="s">
        <v>283</v>
      </c>
      <c r="D633" s="65" t="s">
        <v>2130</v>
      </c>
      <c r="E633" s="67">
        <v>70</v>
      </c>
    </row>
    <row r="634" spans="1:5" ht="12.75" customHeight="1">
      <c r="A634" s="57"/>
      <c r="B634" s="62">
        <v>41628</v>
      </c>
      <c r="C634" s="57" t="s">
        <v>283</v>
      </c>
      <c r="D634" s="59" t="s">
        <v>1584</v>
      </c>
      <c r="E634" s="68">
        <v>100</v>
      </c>
    </row>
    <row r="635" spans="1:5" ht="12.75" customHeight="1">
      <c r="A635" s="60"/>
      <c r="B635" s="61">
        <v>41628</v>
      </c>
      <c r="C635" s="60" t="s">
        <v>283</v>
      </c>
      <c r="D635" s="65" t="s">
        <v>2087</v>
      </c>
      <c r="E635" s="67">
        <v>100</v>
      </c>
    </row>
    <row r="636" spans="1:5" ht="12.75" customHeight="1">
      <c r="A636" s="57"/>
      <c r="B636" s="62">
        <v>41627</v>
      </c>
      <c r="C636" s="57" t="s">
        <v>283</v>
      </c>
      <c r="D636" s="59" t="s">
        <v>1452</v>
      </c>
      <c r="E636" s="68">
        <v>90</v>
      </c>
    </row>
    <row r="637" spans="1:5" ht="12.75" customHeight="1">
      <c r="A637" s="60"/>
      <c r="B637" s="61">
        <v>41627</v>
      </c>
      <c r="C637" s="60" t="s">
        <v>283</v>
      </c>
      <c r="D637" s="65" t="s">
        <v>1452</v>
      </c>
      <c r="E637" s="67">
        <v>90</v>
      </c>
    </row>
    <row r="638" spans="1:5" ht="12.75" customHeight="1">
      <c r="A638" s="57"/>
      <c r="B638" s="62">
        <v>41627</v>
      </c>
      <c r="C638" s="57" t="s">
        <v>283</v>
      </c>
      <c r="D638" s="59" t="s">
        <v>1936</v>
      </c>
      <c r="E638" s="68">
        <v>600</v>
      </c>
    </row>
    <row r="639" spans="1:5" ht="12.75" customHeight="1">
      <c r="A639" s="60"/>
      <c r="B639" s="61">
        <v>41627</v>
      </c>
      <c r="C639" s="60" t="s">
        <v>283</v>
      </c>
      <c r="D639" s="65" t="s">
        <v>354</v>
      </c>
      <c r="E639" s="67">
        <v>120</v>
      </c>
    </row>
    <row r="640" spans="1:5" ht="12.75" customHeight="1">
      <c r="A640" s="57"/>
      <c r="B640" s="62">
        <v>41627</v>
      </c>
      <c r="C640" s="57" t="s">
        <v>283</v>
      </c>
      <c r="D640" s="59" t="s">
        <v>354</v>
      </c>
      <c r="E640" s="68">
        <v>555.5</v>
      </c>
    </row>
    <row r="641" spans="1:5" ht="12.75" customHeight="1">
      <c r="A641" s="60"/>
      <c r="B641" s="61">
        <v>41627</v>
      </c>
      <c r="C641" s="60" t="s">
        <v>283</v>
      </c>
      <c r="D641" s="65" t="s">
        <v>354</v>
      </c>
      <c r="E641" s="67">
        <v>124.5</v>
      </c>
    </row>
    <row r="642" spans="1:5" ht="12.75" customHeight="1">
      <c r="A642" s="57"/>
      <c r="B642" s="62">
        <v>41627</v>
      </c>
      <c r="C642" s="57" t="s">
        <v>283</v>
      </c>
      <c r="D642" s="59" t="s">
        <v>2088</v>
      </c>
      <c r="E642" s="68">
        <v>10</v>
      </c>
    </row>
    <row r="643" spans="1:5" ht="12.75" customHeight="1">
      <c r="A643" s="60"/>
      <c r="B643" s="61">
        <v>41626</v>
      </c>
      <c r="C643" s="60" t="s">
        <v>283</v>
      </c>
      <c r="D643" s="65" t="s">
        <v>2089</v>
      </c>
      <c r="E643" s="67">
        <v>130</v>
      </c>
    </row>
    <row r="644" spans="1:5" ht="12.75" customHeight="1">
      <c r="A644" s="57"/>
      <c r="B644" s="62">
        <v>41626</v>
      </c>
      <c r="C644" s="57" t="s">
        <v>283</v>
      </c>
      <c r="D644" s="59" t="s">
        <v>2090</v>
      </c>
      <c r="E644" s="68">
        <v>51</v>
      </c>
    </row>
    <row r="645" spans="1:5" ht="12.75" customHeight="1">
      <c r="A645" s="60"/>
      <c r="B645" s="61">
        <v>41626</v>
      </c>
      <c r="C645" s="60" t="s">
        <v>283</v>
      </c>
      <c r="D645" s="65" t="s">
        <v>2091</v>
      </c>
      <c r="E645" s="67">
        <v>20</v>
      </c>
    </row>
    <row r="646" spans="1:5" ht="12.75" customHeight="1">
      <c r="A646" s="57"/>
      <c r="B646" s="62">
        <v>41626</v>
      </c>
      <c r="C646" s="57" t="s">
        <v>283</v>
      </c>
      <c r="D646" s="59" t="s">
        <v>2092</v>
      </c>
      <c r="E646" s="68">
        <v>140</v>
      </c>
    </row>
    <row r="647" spans="1:5" ht="12.75" customHeight="1">
      <c r="A647" s="60"/>
      <c r="B647" s="61">
        <v>41626</v>
      </c>
      <c r="C647" s="60" t="s">
        <v>283</v>
      </c>
      <c r="D647" s="65" t="s">
        <v>2093</v>
      </c>
      <c r="E647" s="67">
        <v>300</v>
      </c>
    </row>
    <row r="648" spans="1:5" ht="12.75" customHeight="1">
      <c r="A648" s="57"/>
      <c r="B648" s="62">
        <v>41626</v>
      </c>
      <c r="C648" s="57" t="s">
        <v>283</v>
      </c>
      <c r="D648" s="59" t="s">
        <v>2094</v>
      </c>
      <c r="E648" s="68">
        <v>94</v>
      </c>
    </row>
    <row r="649" spans="1:5" ht="12.75" customHeight="1">
      <c r="A649" s="60"/>
      <c r="B649" s="61">
        <v>41626</v>
      </c>
      <c r="C649" s="60" t="s">
        <v>283</v>
      </c>
      <c r="D649" s="65" t="s">
        <v>1838</v>
      </c>
      <c r="E649" s="67">
        <v>478</v>
      </c>
    </row>
    <row r="650" spans="1:5" ht="12.75" customHeight="1">
      <c r="A650" s="57"/>
      <c r="B650" s="62">
        <v>41626</v>
      </c>
      <c r="C650" s="57" t="s">
        <v>283</v>
      </c>
      <c r="D650" s="59" t="s">
        <v>2095</v>
      </c>
      <c r="E650" s="68">
        <v>170</v>
      </c>
    </row>
    <row r="651" spans="1:5" ht="12.75" customHeight="1">
      <c r="A651" s="60"/>
      <c r="B651" s="61">
        <v>41626</v>
      </c>
      <c r="C651" s="60" t="s">
        <v>283</v>
      </c>
      <c r="D651" s="65" t="s">
        <v>2096</v>
      </c>
      <c r="E651" s="67">
        <v>15</v>
      </c>
    </row>
    <row r="652" spans="1:5" ht="12.75" customHeight="1">
      <c r="A652" s="57"/>
      <c r="B652" s="62">
        <v>41625</v>
      </c>
      <c r="C652" s="57" t="s">
        <v>283</v>
      </c>
      <c r="D652" s="59" t="s">
        <v>1220</v>
      </c>
      <c r="E652" s="68">
        <v>500</v>
      </c>
    </row>
    <row r="653" spans="1:5" ht="12.75" customHeight="1">
      <c r="A653" s="60"/>
      <c r="B653" s="61">
        <v>41625</v>
      </c>
      <c r="C653" s="60" t="s">
        <v>283</v>
      </c>
      <c r="D653" s="65" t="s">
        <v>2097</v>
      </c>
      <c r="E653" s="67">
        <v>100</v>
      </c>
    </row>
    <row r="654" spans="1:5" ht="12.75" customHeight="1">
      <c r="A654" s="57"/>
      <c r="B654" s="62">
        <v>41624</v>
      </c>
      <c r="C654" s="57" t="s">
        <v>283</v>
      </c>
      <c r="D654" s="59" t="s">
        <v>1770</v>
      </c>
      <c r="E654" s="68">
        <v>430</v>
      </c>
    </row>
    <row r="655" spans="1:5" ht="12.75" customHeight="1">
      <c r="A655" s="60"/>
      <c r="B655" s="61">
        <v>41624</v>
      </c>
      <c r="C655" s="60" t="s">
        <v>283</v>
      </c>
      <c r="D655" s="65" t="s">
        <v>1918</v>
      </c>
      <c r="E655" s="67">
        <v>85</v>
      </c>
    </row>
    <row r="656" spans="1:5" ht="12.75" customHeight="1">
      <c r="A656" s="57"/>
      <c r="B656" s="62">
        <v>41621</v>
      </c>
      <c r="C656" s="57" t="s">
        <v>283</v>
      </c>
      <c r="D656" s="59" t="s">
        <v>1819</v>
      </c>
      <c r="E656" s="68">
        <v>70</v>
      </c>
    </row>
    <row r="657" spans="1:5" ht="12.75" customHeight="1">
      <c r="A657" s="60"/>
      <c r="B657" s="61">
        <v>41621</v>
      </c>
      <c r="C657" s="60" t="s">
        <v>283</v>
      </c>
      <c r="D657" s="65" t="s">
        <v>1819</v>
      </c>
      <c r="E657" s="67">
        <v>80</v>
      </c>
    </row>
    <row r="658" spans="1:5" ht="12.75" customHeight="1">
      <c r="A658" s="57"/>
      <c r="B658" s="62">
        <v>41620</v>
      </c>
      <c r="C658" s="57" t="s">
        <v>283</v>
      </c>
      <c r="D658" s="59" t="s">
        <v>2228</v>
      </c>
      <c r="E658" s="68">
        <v>230</v>
      </c>
    </row>
    <row r="659" spans="1:5" ht="12.75" customHeight="1">
      <c r="A659" s="60"/>
      <c r="B659" s="61">
        <v>41620</v>
      </c>
      <c r="C659" s="60" t="s">
        <v>283</v>
      </c>
      <c r="D659" s="65" t="s">
        <v>50</v>
      </c>
      <c r="E659" s="67">
        <v>400</v>
      </c>
    </row>
    <row r="660" spans="1:5" ht="12.75" customHeight="1">
      <c r="A660" s="57"/>
      <c r="B660" s="62">
        <v>41619</v>
      </c>
      <c r="C660" s="57" t="s">
        <v>283</v>
      </c>
      <c r="D660" s="59" t="s">
        <v>2420</v>
      </c>
      <c r="E660" s="68">
        <v>800</v>
      </c>
    </row>
    <row r="661" spans="1:5" ht="12.75" customHeight="1">
      <c r="A661" s="60"/>
      <c r="B661" s="61">
        <v>41619</v>
      </c>
      <c r="C661" s="60" t="s">
        <v>283</v>
      </c>
      <c r="D661" s="65" t="s">
        <v>638</v>
      </c>
      <c r="E661" s="67">
        <v>180</v>
      </c>
    </row>
    <row r="662" spans="1:5" ht="12.75" customHeight="1">
      <c r="A662" s="57"/>
      <c r="B662" s="62">
        <v>41618</v>
      </c>
      <c r="C662" s="57" t="s">
        <v>283</v>
      </c>
      <c r="D662" s="59" t="s">
        <v>2428</v>
      </c>
      <c r="E662" s="68">
        <v>100</v>
      </c>
    </row>
    <row r="663" spans="1:5" ht="12.75" customHeight="1">
      <c r="A663" s="60"/>
      <c r="B663" s="61">
        <v>41617</v>
      </c>
      <c r="C663" s="60" t="s">
        <v>283</v>
      </c>
      <c r="D663" s="65" t="s">
        <v>2409</v>
      </c>
      <c r="E663" s="67">
        <v>800</v>
      </c>
    </row>
    <row r="664" spans="1:5" ht="12.75" customHeight="1">
      <c r="A664" s="57"/>
      <c r="B664" s="62">
        <v>41614</v>
      </c>
      <c r="C664" s="57" t="s">
        <v>283</v>
      </c>
      <c r="D664" s="59" t="s">
        <v>1966</v>
      </c>
      <c r="E664" s="68">
        <v>450</v>
      </c>
    </row>
    <row r="665" spans="1:5" ht="12.75" customHeight="1">
      <c r="A665" s="60"/>
      <c r="B665" s="61">
        <v>41614</v>
      </c>
      <c r="C665" s="60" t="s">
        <v>283</v>
      </c>
      <c r="D665" s="65" t="s">
        <v>42</v>
      </c>
      <c r="E665" s="67">
        <v>200</v>
      </c>
    </row>
    <row r="666" spans="1:5" ht="12.75" customHeight="1">
      <c r="A666" s="57"/>
      <c r="B666" s="62">
        <v>41612</v>
      </c>
      <c r="C666" s="57" t="s">
        <v>283</v>
      </c>
      <c r="D666" s="59" t="s">
        <v>2374</v>
      </c>
      <c r="E666" s="68">
        <v>11.461</v>
      </c>
    </row>
    <row r="667" spans="1:5" ht="12.75" customHeight="1">
      <c r="A667" s="60"/>
      <c r="B667" s="61">
        <v>41612</v>
      </c>
      <c r="C667" s="60" t="s">
        <v>283</v>
      </c>
      <c r="D667" s="65" t="s">
        <v>1894</v>
      </c>
      <c r="E667" s="67">
        <v>75</v>
      </c>
    </row>
    <row r="668" spans="1:5" ht="12.75" customHeight="1">
      <c r="A668" s="57"/>
      <c r="B668" s="62">
        <v>41607</v>
      </c>
      <c r="C668" s="57" t="s">
        <v>283</v>
      </c>
      <c r="D668" s="59" t="s">
        <v>2098</v>
      </c>
      <c r="E668" s="68">
        <v>470</v>
      </c>
    </row>
    <row r="669" spans="1:5" ht="12.75" customHeight="1">
      <c r="A669" s="60"/>
      <c r="B669" s="61">
        <v>41607</v>
      </c>
      <c r="C669" s="60" t="s">
        <v>283</v>
      </c>
      <c r="D669" s="65" t="s">
        <v>2041</v>
      </c>
      <c r="E669" s="67">
        <v>113</v>
      </c>
    </row>
    <row r="670" spans="1:5" ht="12.75" customHeight="1">
      <c r="A670" s="57"/>
      <c r="B670" s="62">
        <v>41606</v>
      </c>
      <c r="C670" s="57" t="s">
        <v>283</v>
      </c>
      <c r="D670" s="59" t="s">
        <v>295</v>
      </c>
      <c r="E670" s="68">
        <v>300</v>
      </c>
    </row>
    <row r="671" spans="1:5" ht="12.75" customHeight="1">
      <c r="A671" s="60"/>
      <c r="B671" s="61">
        <v>41605</v>
      </c>
      <c r="C671" s="60" t="s">
        <v>283</v>
      </c>
      <c r="D671" s="65" t="s">
        <v>2042</v>
      </c>
      <c r="E671" s="67">
        <v>100.33</v>
      </c>
    </row>
    <row r="672" spans="1:5" ht="12.75" customHeight="1">
      <c r="A672" s="57"/>
      <c r="B672" s="62">
        <v>41605</v>
      </c>
      <c r="C672" s="57" t="s">
        <v>283</v>
      </c>
      <c r="D672" s="59" t="s">
        <v>2042</v>
      </c>
      <c r="E672" s="68">
        <v>199.67</v>
      </c>
    </row>
    <row r="673" spans="1:5" ht="12.75" customHeight="1">
      <c r="A673" s="60"/>
      <c r="B673" s="61">
        <v>41604</v>
      </c>
      <c r="C673" s="60" t="s">
        <v>283</v>
      </c>
      <c r="D673" s="65" t="s">
        <v>488</v>
      </c>
      <c r="E673" s="67">
        <v>145</v>
      </c>
    </row>
    <row r="674" spans="1:5" ht="12.75" customHeight="1">
      <c r="A674" s="57"/>
      <c r="B674" s="62">
        <v>41604</v>
      </c>
      <c r="C674" s="57" t="s">
        <v>283</v>
      </c>
      <c r="D674" s="59" t="s">
        <v>488</v>
      </c>
      <c r="E674" s="68">
        <v>158</v>
      </c>
    </row>
    <row r="675" spans="1:5" ht="12.75" customHeight="1">
      <c r="A675" s="60"/>
      <c r="B675" s="61">
        <v>41604</v>
      </c>
      <c r="C675" s="60" t="s">
        <v>283</v>
      </c>
      <c r="D675" s="65" t="s">
        <v>488</v>
      </c>
      <c r="E675" s="67">
        <v>158</v>
      </c>
    </row>
    <row r="676" spans="1:5" ht="12.75" customHeight="1">
      <c r="A676" s="57"/>
      <c r="B676" s="62">
        <v>41604</v>
      </c>
      <c r="C676" s="57" t="s">
        <v>283</v>
      </c>
      <c r="D676" s="59" t="s">
        <v>488</v>
      </c>
      <c r="E676" s="68">
        <v>57</v>
      </c>
    </row>
    <row r="677" spans="1:5" ht="12.75" customHeight="1">
      <c r="A677" s="60"/>
      <c r="B677" s="61">
        <v>41600</v>
      </c>
      <c r="C677" s="60" t="s">
        <v>283</v>
      </c>
      <c r="D677" s="65" t="s">
        <v>2043</v>
      </c>
      <c r="E677" s="67">
        <v>50</v>
      </c>
    </row>
    <row r="678" spans="1:5" ht="12.75" customHeight="1">
      <c r="A678" s="57"/>
      <c r="B678" s="62">
        <v>41597</v>
      </c>
      <c r="C678" s="57" t="s">
        <v>283</v>
      </c>
      <c r="D678" s="59" t="s">
        <v>2099</v>
      </c>
      <c r="E678" s="68">
        <v>550</v>
      </c>
    </row>
    <row r="679" spans="1:5" ht="12.75" customHeight="1">
      <c r="A679" s="60"/>
      <c r="B679" s="61">
        <v>41596</v>
      </c>
      <c r="C679" s="60" t="s">
        <v>283</v>
      </c>
      <c r="D679" s="65" t="s">
        <v>2044</v>
      </c>
      <c r="E679" s="67">
        <v>40</v>
      </c>
    </row>
    <row r="680" spans="1:5" ht="12.75" customHeight="1">
      <c r="A680" s="57"/>
      <c r="B680" s="62">
        <v>41596</v>
      </c>
      <c r="C680" s="57" t="s">
        <v>283</v>
      </c>
      <c r="D680" s="59" t="s">
        <v>2340</v>
      </c>
      <c r="E680" s="68">
        <v>50</v>
      </c>
    </row>
    <row r="681" spans="1:5" ht="12.75" customHeight="1">
      <c r="A681" s="60"/>
      <c r="B681" s="61">
        <v>41592</v>
      </c>
      <c r="C681" s="60" t="s">
        <v>283</v>
      </c>
      <c r="D681" s="65" t="s">
        <v>605</v>
      </c>
      <c r="E681" s="67">
        <v>200</v>
      </c>
    </row>
    <row r="682" spans="1:5" ht="12.75" customHeight="1">
      <c r="A682" s="57"/>
      <c r="B682" s="62">
        <v>41592</v>
      </c>
      <c r="C682" s="57" t="s">
        <v>283</v>
      </c>
      <c r="D682" s="59" t="s">
        <v>2422</v>
      </c>
      <c r="E682" s="68">
        <v>45</v>
      </c>
    </row>
    <row r="683" spans="1:5" ht="12.75" customHeight="1">
      <c r="A683" s="60"/>
      <c r="B683" s="61">
        <v>41591</v>
      </c>
      <c r="C683" s="60" t="s">
        <v>283</v>
      </c>
      <c r="D683" s="65" t="s">
        <v>1715</v>
      </c>
      <c r="E683" s="67">
        <v>150</v>
      </c>
    </row>
    <row r="684" spans="1:5" ht="12.75" customHeight="1">
      <c r="A684" s="57"/>
      <c r="B684" s="62">
        <v>41589</v>
      </c>
      <c r="C684" s="57" t="s">
        <v>283</v>
      </c>
      <c r="D684" s="59" t="s">
        <v>2165</v>
      </c>
      <c r="E684" s="68">
        <v>30</v>
      </c>
    </row>
    <row r="685" spans="1:5" ht="12.75" customHeight="1">
      <c r="A685" s="60"/>
      <c r="B685" s="61">
        <v>41589</v>
      </c>
      <c r="C685" s="60" t="s">
        <v>283</v>
      </c>
      <c r="D685" s="65" t="s">
        <v>2166</v>
      </c>
      <c r="E685" s="67">
        <v>41</v>
      </c>
    </row>
    <row r="686" spans="1:5" ht="12.75" customHeight="1">
      <c r="A686" s="57"/>
      <c r="B686" s="62">
        <v>41589</v>
      </c>
      <c r="C686" s="57" t="s">
        <v>283</v>
      </c>
      <c r="D686" s="59" t="s">
        <v>2167</v>
      </c>
      <c r="E686" s="68">
        <v>29</v>
      </c>
    </row>
    <row r="687" spans="1:5" ht="12.75" customHeight="1">
      <c r="A687" s="60"/>
      <c r="B687" s="61">
        <v>41589</v>
      </c>
      <c r="C687" s="60" t="s">
        <v>283</v>
      </c>
      <c r="D687" s="65" t="s">
        <v>2045</v>
      </c>
      <c r="E687" s="67">
        <v>60</v>
      </c>
    </row>
    <row r="688" spans="1:5" ht="12.75" customHeight="1">
      <c r="A688" s="57"/>
      <c r="B688" s="62">
        <v>41589</v>
      </c>
      <c r="C688" s="57" t="s">
        <v>283</v>
      </c>
      <c r="D688" s="59" t="s">
        <v>2046</v>
      </c>
      <c r="E688" s="68">
        <v>30</v>
      </c>
    </row>
    <row r="689" spans="1:5" ht="12.75" customHeight="1">
      <c r="A689" s="60"/>
      <c r="B689" s="61">
        <v>41589</v>
      </c>
      <c r="C689" s="60" t="s">
        <v>283</v>
      </c>
      <c r="D689" s="65" t="s">
        <v>2047</v>
      </c>
      <c r="E689" s="67">
        <v>120</v>
      </c>
    </row>
    <row r="690" spans="1:5" ht="12.75" customHeight="1">
      <c r="A690" s="57"/>
      <c r="B690" s="62">
        <v>41589</v>
      </c>
      <c r="C690" s="57" t="s">
        <v>283</v>
      </c>
      <c r="D690" s="59" t="s">
        <v>2048</v>
      </c>
      <c r="E690" s="68">
        <v>100</v>
      </c>
    </row>
    <row r="691" spans="1:5" ht="12.75" customHeight="1">
      <c r="A691" s="60"/>
      <c r="B691" s="61">
        <v>41586</v>
      </c>
      <c r="C691" s="60" t="s">
        <v>283</v>
      </c>
      <c r="D691" s="65" t="s">
        <v>1617</v>
      </c>
      <c r="E691" s="67">
        <v>39</v>
      </c>
    </row>
    <row r="692" spans="1:5" ht="12.75" customHeight="1">
      <c r="A692" s="57"/>
      <c r="B692" s="62">
        <v>41584</v>
      </c>
      <c r="C692" s="57" t="s">
        <v>283</v>
      </c>
      <c r="D692" s="59" t="s">
        <v>2049</v>
      </c>
      <c r="E692" s="68">
        <v>120</v>
      </c>
    </row>
    <row r="693" spans="1:5" ht="12.75" customHeight="1">
      <c r="A693" s="60"/>
      <c r="B693" s="61">
        <v>41578</v>
      </c>
      <c r="C693" s="60" t="s">
        <v>283</v>
      </c>
      <c r="D693" s="65" t="s">
        <v>2424</v>
      </c>
      <c r="E693" s="67">
        <v>300</v>
      </c>
    </row>
    <row r="694" spans="1:5" ht="12.75" customHeight="1">
      <c r="A694" s="57"/>
      <c r="B694" s="62">
        <v>41578</v>
      </c>
      <c r="C694" s="57" t="s">
        <v>283</v>
      </c>
      <c r="D694" s="59" t="s">
        <v>2426</v>
      </c>
      <c r="E694" s="68">
        <v>50</v>
      </c>
    </row>
    <row r="695" spans="1:5" ht="12.75" customHeight="1">
      <c r="A695" s="60"/>
      <c r="B695" s="61">
        <v>41578</v>
      </c>
      <c r="C695" s="60" t="s">
        <v>283</v>
      </c>
      <c r="D695" s="65" t="s">
        <v>2050</v>
      </c>
      <c r="E695" s="67">
        <v>100</v>
      </c>
    </row>
    <row r="696" spans="1:5" ht="12.75" customHeight="1">
      <c r="A696" s="57"/>
      <c r="B696" s="62">
        <v>41578</v>
      </c>
      <c r="C696" s="57" t="s">
        <v>283</v>
      </c>
      <c r="D696" s="59" t="s">
        <v>1821</v>
      </c>
      <c r="E696" s="68">
        <v>200</v>
      </c>
    </row>
    <row r="697" spans="1:5" ht="12.75" customHeight="1">
      <c r="A697" s="60"/>
      <c r="B697" s="61">
        <v>41577</v>
      </c>
      <c r="C697" s="60" t="s">
        <v>283</v>
      </c>
      <c r="D697" s="65" t="s">
        <v>2051</v>
      </c>
      <c r="E697" s="67">
        <v>60</v>
      </c>
    </row>
    <row r="698" spans="1:5" ht="12.75" customHeight="1">
      <c r="A698" s="57"/>
      <c r="B698" s="62">
        <v>41576</v>
      </c>
      <c r="C698" s="57" t="s">
        <v>283</v>
      </c>
      <c r="D698" s="59" t="s">
        <v>1350</v>
      </c>
      <c r="E698" s="68">
        <v>170</v>
      </c>
    </row>
    <row r="699" spans="1:5" ht="12.75" customHeight="1">
      <c r="A699" s="60"/>
      <c r="B699" s="61">
        <v>41575</v>
      </c>
      <c r="C699" s="60" t="s">
        <v>283</v>
      </c>
      <c r="D699" s="65" t="s">
        <v>471</v>
      </c>
      <c r="E699" s="67">
        <v>300</v>
      </c>
    </row>
    <row r="700" spans="1:5" ht="12.75" customHeight="1">
      <c r="A700" s="57"/>
      <c r="B700" s="62">
        <v>41575</v>
      </c>
      <c r="C700" s="57" t="s">
        <v>283</v>
      </c>
      <c r="D700" s="59" t="s">
        <v>1736</v>
      </c>
      <c r="E700" s="68">
        <v>150</v>
      </c>
    </row>
    <row r="701" spans="1:5" ht="12.75" customHeight="1">
      <c r="A701" s="60"/>
      <c r="B701" s="61">
        <v>41572</v>
      </c>
      <c r="C701" s="60" t="s">
        <v>283</v>
      </c>
      <c r="D701" s="65" t="s">
        <v>2100</v>
      </c>
      <c r="E701" s="67">
        <v>80</v>
      </c>
    </row>
    <row r="702" spans="1:5" ht="12.75" customHeight="1">
      <c r="A702" s="57"/>
      <c r="B702" s="62">
        <v>41572</v>
      </c>
      <c r="C702" s="57" t="s">
        <v>283</v>
      </c>
      <c r="D702" s="59" t="s">
        <v>2052</v>
      </c>
      <c r="E702" s="68">
        <v>150</v>
      </c>
    </row>
    <row r="703" spans="1:5" ht="12.75" customHeight="1">
      <c r="A703" s="60"/>
      <c r="B703" s="61">
        <v>41572</v>
      </c>
      <c r="C703" s="60" t="s">
        <v>283</v>
      </c>
      <c r="D703" s="65" t="s">
        <v>2025</v>
      </c>
      <c r="E703" s="67">
        <v>60</v>
      </c>
    </row>
    <row r="704" spans="1:5" ht="12.75" customHeight="1">
      <c r="A704" s="57"/>
      <c r="B704" s="62">
        <v>41570</v>
      </c>
      <c r="C704" s="57" t="s">
        <v>283</v>
      </c>
      <c r="D704" s="59" t="s">
        <v>1257</v>
      </c>
      <c r="E704" s="68">
        <v>200</v>
      </c>
    </row>
    <row r="705" spans="1:5" ht="12.75" customHeight="1">
      <c r="A705" s="60"/>
      <c r="B705" s="61">
        <v>41568</v>
      </c>
      <c r="C705" s="60" t="s">
        <v>283</v>
      </c>
      <c r="D705" s="65" t="s">
        <v>2026</v>
      </c>
      <c r="E705" s="67">
        <v>100</v>
      </c>
    </row>
    <row r="706" spans="1:5" ht="12.75" customHeight="1">
      <c r="A706" s="57"/>
      <c r="B706" s="62">
        <v>41568</v>
      </c>
      <c r="C706" s="57" t="s">
        <v>283</v>
      </c>
      <c r="D706" s="59" t="s">
        <v>2026</v>
      </c>
      <c r="E706" s="68">
        <v>100</v>
      </c>
    </row>
    <row r="707" spans="1:5" ht="12.75" customHeight="1">
      <c r="A707" s="60"/>
      <c r="B707" s="61">
        <v>41563</v>
      </c>
      <c r="C707" s="60" t="s">
        <v>283</v>
      </c>
      <c r="D707" s="65" t="s">
        <v>1737</v>
      </c>
      <c r="E707" s="67">
        <v>5</v>
      </c>
    </row>
    <row r="708" spans="1:5" ht="12.75" customHeight="1">
      <c r="A708" s="57"/>
      <c r="B708" s="62">
        <v>41563</v>
      </c>
      <c r="C708" s="57" t="s">
        <v>283</v>
      </c>
      <c r="D708" s="59" t="s">
        <v>1291</v>
      </c>
      <c r="E708" s="68">
        <v>450</v>
      </c>
    </row>
    <row r="709" spans="1:5" ht="12.75" customHeight="1">
      <c r="A709" s="60"/>
      <c r="B709" s="61">
        <v>41562</v>
      </c>
      <c r="C709" s="60" t="s">
        <v>283</v>
      </c>
      <c r="D709" s="65" t="s">
        <v>2155</v>
      </c>
      <c r="E709" s="67">
        <v>200</v>
      </c>
    </row>
    <row r="710" spans="1:5" ht="12.75" customHeight="1">
      <c r="A710" s="57"/>
      <c r="B710" s="62">
        <v>41562</v>
      </c>
      <c r="C710" s="57" t="s">
        <v>283</v>
      </c>
      <c r="D710" s="59" t="s">
        <v>78</v>
      </c>
      <c r="E710" s="68">
        <v>100</v>
      </c>
    </row>
    <row r="711" spans="1:5" ht="12.75" customHeight="1">
      <c r="A711" s="60"/>
      <c r="B711" s="61">
        <v>41562</v>
      </c>
      <c r="C711" s="60" t="s">
        <v>283</v>
      </c>
      <c r="D711" s="65" t="s">
        <v>78</v>
      </c>
      <c r="E711" s="67">
        <v>100</v>
      </c>
    </row>
    <row r="712" spans="1:5" ht="12.75" customHeight="1">
      <c r="A712" s="57"/>
      <c r="B712" s="62">
        <v>41561</v>
      </c>
      <c r="C712" s="57" t="s">
        <v>283</v>
      </c>
      <c r="D712" s="59" t="s">
        <v>2027</v>
      </c>
      <c r="E712" s="68">
        <v>300</v>
      </c>
    </row>
    <row r="713" spans="1:5" ht="12.75" customHeight="1">
      <c r="A713" s="60"/>
      <c r="B713" s="61">
        <v>41557</v>
      </c>
      <c r="C713" s="60" t="s">
        <v>283</v>
      </c>
      <c r="D713" s="65" t="s">
        <v>1410</v>
      </c>
      <c r="E713" s="67">
        <v>100</v>
      </c>
    </row>
    <row r="714" spans="1:5" ht="12.75" customHeight="1">
      <c r="A714" s="57"/>
      <c r="B714" s="62">
        <v>41557</v>
      </c>
      <c r="C714" s="57" t="s">
        <v>283</v>
      </c>
      <c r="D714" s="59" t="s">
        <v>1410</v>
      </c>
      <c r="E714" s="68">
        <v>125</v>
      </c>
    </row>
    <row r="715" spans="1:5" ht="12.75" customHeight="1">
      <c r="A715" s="60"/>
      <c r="B715" s="61">
        <v>41557</v>
      </c>
      <c r="C715" s="60" t="s">
        <v>283</v>
      </c>
      <c r="D715" s="65" t="s">
        <v>1436</v>
      </c>
      <c r="E715" s="67">
        <v>350</v>
      </c>
    </row>
    <row r="716" spans="1:5" ht="12.75" customHeight="1">
      <c r="A716" s="57"/>
      <c r="B716" s="62">
        <v>41556</v>
      </c>
      <c r="C716" s="57" t="s">
        <v>283</v>
      </c>
      <c r="D716" s="59" t="s">
        <v>372</v>
      </c>
      <c r="E716" s="68">
        <v>500</v>
      </c>
    </row>
    <row r="717" spans="1:5" ht="12.75" customHeight="1">
      <c r="A717" s="60"/>
      <c r="B717" s="61">
        <v>41555</v>
      </c>
      <c r="C717" s="60" t="s">
        <v>283</v>
      </c>
      <c r="D717" s="65" t="s">
        <v>491</v>
      </c>
      <c r="E717" s="67">
        <v>120</v>
      </c>
    </row>
    <row r="718" spans="1:5" ht="12.75" customHeight="1">
      <c r="A718" s="57"/>
      <c r="B718" s="62">
        <v>41555</v>
      </c>
      <c r="C718" s="57" t="s">
        <v>283</v>
      </c>
      <c r="D718" s="59" t="s">
        <v>491</v>
      </c>
      <c r="E718" s="68">
        <v>80</v>
      </c>
    </row>
    <row r="719" spans="1:5" ht="12.75" customHeight="1">
      <c r="A719" s="60"/>
      <c r="B719" s="61">
        <v>41556</v>
      </c>
      <c r="C719" s="60" t="s">
        <v>283</v>
      </c>
      <c r="D719" s="65" t="s">
        <v>2412</v>
      </c>
      <c r="E719" s="67">
        <v>26.1</v>
      </c>
    </row>
    <row r="720" spans="1:5" ht="12.75" customHeight="1">
      <c r="A720" s="57"/>
      <c r="B720" s="62">
        <v>41555</v>
      </c>
      <c r="C720" s="57" t="s">
        <v>283</v>
      </c>
      <c r="D720" s="59" t="s">
        <v>544</v>
      </c>
      <c r="E720" s="68">
        <v>13.9</v>
      </c>
    </row>
    <row r="721" spans="1:5" ht="12.75" customHeight="1">
      <c r="A721" s="60"/>
      <c r="B721" s="61">
        <v>41555</v>
      </c>
      <c r="C721" s="60" t="s">
        <v>283</v>
      </c>
      <c r="D721" s="65" t="s">
        <v>1954</v>
      </c>
      <c r="E721" s="67">
        <v>200</v>
      </c>
    </row>
    <row r="722" spans="1:5" ht="12.75" customHeight="1">
      <c r="A722" s="57"/>
      <c r="B722" s="62">
        <v>41554</v>
      </c>
      <c r="C722" s="57" t="s">
        <v>283</v>
      </c>
      <c r="D722" s="59" t="s">
        <v>2413</v>
      </c>
      <c r="E722" s="68">
        <v>39.4</v>
      </c>
    </row>
    <row r="723" spans="1:5" ht="12.75" customHeight="1">
      <c r="A723" s="60"/>
      <c r="B723" s="61">
        <v>41554</v>
      </c>
      <c r="C723" s="60" t="s">
        <v>283</v>
      </c>
      <c r="D723" s="65" t="s">
        <v>635</v>
      </c>
      <c r="E723" s="67">
        <v>22.5</v>
      </c>
    </row>
    <row r="724" spans="1:5" ht="12.75" customHeight="1">
      <c r="A724" s="57"/>
      <c r="B724" s="62">
        <v>41554</v>
      </c>
      <c r="C724" s="57" t="s">
        <v>283</v>
      </c>
      <c r="D724" s="59" t="s">
        <v>2411</v>
      </c>
      <c r="E724" s="68">
        <v>33.7</v>
      </c>
    </row>
    <row r="725" spans="1:5" ht="12.75" customHeight="1">
      <c r="A725" s="60"/>
      <c r="B725" s="61">
        <v>41554</v>
      </c>
      <c r="C725" s="60" t="s">
        <v>283</v>
      </c>
      <c r="D725" s="65" t="s">
        <v>2028</v>
      </c>
      <c r="E725" s="67">
        <v>600</v>
      </c>
    </row>
    <row r="726" spans="1:5" ht="12.75" customHeight="1">
      <c r="A726" s="57"/>
      <c r="B726" s="62">
        <v>41548</v>
      </c>
      <c r="C726" s="57" t="s">
        <v>283</v>
      </c>
      <c r="D726" s="59" t="s">
        <v>2029</v>
      </c>
      <c r="E726" s="68">
        <v>140</v>
      </c>
    </row>
    <row r="727" spans="1:5" ht="12.75" customHeight="1">
      <c r="A727" s="60"/>
      <c r="B727" s="61">
        <v>41547</v>
      </c>
      <c r="C727" s="60" t="s">
        <v>283</v>
      </c>
      <c r="D727" s="65" t="s">
        <v>472</v>
      </c>
      <c r="E727" s="67">
        <v>300</v>
      </c>
    </row>
    <row r="728" spans="1:5" ht="12.75" customHeight="1">
      <c r="A728" s="57"/>
      <c r="B728" s="62">
        <v>41547</v>
      </c>
      <c r="C728" s="57" t="s">
        <v>283</v>
      </c>
      <c r="D728" s="59" t="s">
        <v>2030</v>
      </c>
      <c r="E728" s="68">
        <v>100</v>
      </c>
    </row>
    <row r="729" spans="1:5" ht="12.75" customHeight="1">
      <c r="A729" s="60"/>
      <c r="B729" s="61">
        <v>41547</v>
      </c>
      <c r="C729" s="60" t="s">
        <v>283</v>
      </c>
      <c r="D729" s="65" t="s">
        <v>445</v>
      </c>
      <c r="E729" s="67">
        <v>1900</v>
      </c>
    </row>
    <row r="730" spans="1:5" ht="12.75" customHeight="1">
      <c r="A730" s="57"/>
      <c r="B730" s="62">
        <v>41544</v>
      </c>
      <c r="C730" s="57" t="s">
        <v>283</v>
      </c>
      <c r="D730" s="59" t="s">
        <v>2031</v>
      </c>
      <c r="E730" s="68">
        <v>60</v>
      </c>
    </row>
    <row r="731" spans="1:5" ht="12.75" customHeight="1">
      <c r="A731" s="60"/>
      <c r="B731" s="61">
        <v>41544</v>
      </c>
      <c r="C731" s="60" t="s">
        <v>283</v>
      </c>
      <c r="D731" s="65" t="s">
        <v>2032</v>
      </c>
      <c r="E731" s="67">
        <v>140</v>
      </c>
    </row>
    <row r="732" spans="1:5" ht="12.75" customHeight="1">
      <c r="A732" s="57"/>
      <c r="B732" s="62">
        <v>41544</v>
      </c>
      <c r="C732" s="57" t="s">
        <v>283</v>
      </c>
      <c r="D732" s="59" t="s">
        <v>1986</v>
      </c>
      <c r="E732" s="68">
        <v>150</v>
      </c>
    </row>
    <row r="733" spans="1:5" ht="12.75" customHeight="1">
      <c r="A733" s="60"/>
      <c r="B733" s="61">
        <v>41543</v>
      </c>
      <c r="C733" s="60" t="s">
        <v>283</v>
      </c>
      <c r="D733" s="65" t="s">
        <v>1985</v>
      </c>
      <c r="E733" s="67">
        <v>500</v>
      </c>
    </row>
    <row r="734" spans="1:5" ht="12.75" customHeight="1">
      <c r="A734" s="57"/>
      <c r="B734" s="62">
        <v>41543</v>
      </c>
      <c r="C734" s="57" t="s">
        <v>283</v>
      </c>
      <c r="D734" s="59" t="s">
        <v>2023</v>
      </c>
      <c r="E734" s="68">
        <v>203</v>
      </c>
    </row>
    <row r="735" spans="1:5" ht="12.75" customHeight="1">
      <c r="A735" s="60"/>
      <c r="B735" s="61">
        <v>41542</v>
      </c>
      <c r="C735" s="60" t="s">
        <v>283</v>
      </c>
      <c r="D735" s="65" t="s">
        <v>2024</v>
      </c>
      <c r="E735" s="67">
        <v>70</v>
      </c>
    </row>
    <row r="736" spans="1:5" ht="12.75" customHeight="1">
      <c r="A736" s="57"/>
      <c r="B736" s="62">
        <v>41542</v>
      </c>
      <c r="C736" s="57" t="s">
        <v>283</v>
      </c>
      <c r="D736" s="59" t="s">
        <v>1984</v>
      </c>
      <c r="E736" s="68">
        <v>33</v>
      </c>
    </row>
    <row r="737" spans="1:5" ht="12.75" customHeight="1">
      <c r="A737" s="60"/>
      <c r="B737" s="61">
        <v>41541</v>
      </c>
      <c r="C737" s="60" t="s">
        <v>283</v>
      </c>
      <c r="D737" s="65" t="s">
        <v>2427</v>
      </c>
      <c r="E737" s="67">
        <v>31.777</v>
      </c>
    </row>
    <row r="738" spans="1:5" ht="12.75" customHeight="1">
      <c r="A738" s="57"/>
      <c r="B738" s="62">
        <v>41541</v>
      </c>
      <c r="C738" s="57" t="s">
        <v>283</v>
      </c>
      <c r="D738" s="59" t="s">
        <v>1982</v>
      </c>
      <c r="E738" s="68">
        <v>50.442</v>
      </c>
    </row>
    <row r="739" spans="1:5" ht="12.75" customHeight="1">
      <c r="A739" s="60"/>
      <c r="B739" s="61">
        <v>41541</v>
      </c>
      <c r="C739" s="60" t="s">
        <v>283</v>
      </c>
      <c r="D739" s="65" t="s">
        <v>1981</v>
      </c>
      <c r="E739" s="67">
        <v>55.663</v>
      </c>
    </row>
    <row r="740" spans="1:5" ht="12.75" customHeight="1">
      <c r="A740" s="57"/>
      <c r="B740" s="62">
        <v>41540</v>
      </c>
      <c r="C740" s="57" t="s">
        <v>283</v>
      </c>
      <c r="D740" s="59" t="s">
        <v>2430</v>
      </c>
      <c r="E740" s="68">
        <v>19</v>
      </c>
    </row>
    <row r="741" spans="1:5" ht="12.75" customHeight="1">
      <c r="A741" s="60"/>
      <c r="B741" s="61">
        <v>41540</v>
      </c>
      <c r="C741" s="60" t="s">
        <v>283</v>
      </c>
      <c r="D741" s="65" t="s">
        <v>1980</v>
      </c>
      <c r="E741" s="67">
        <v>54.618</v>
      </c>
    </row>
    <row r="742" spans="1:5" ht="12.75" customHeight="1">
      <c r="A742" s="57"/>
      <c r="B742" s="62">
        <v>41537</v>
      </c>
      <c r="C742" s="57" t="s">
        <v>283</v>
      </c>
      <c r="D742" s="59" t="s">
        <v>1967</v>
      </c>
      <c r="E742" s="68">
        <v>150</v>
      </c>
    </row>
    <row r="743" spans="1:5" ht="12.75" customHeight="1">
      <c r="A743" s="60"/>
      <c r="B743" s="61">
        <v>41536</v>
      </c>
      <c r="C743" s="60" t="s">
        <v>283</v>
      </c>
      <c r="D743" s="65" t="s">
        <v>2408</v>
      </c>
      <c r="E743" s="67">
        <v>4.332</v>
      </c>
    </row>
    <row r="744" spans="1:5" ht="12.75" customHeight="1">
      <c r="A744" s="57"/>
      <c r="B744" s="62">
        <v>41536</v>
      </c>
      <c r="C744" s="57" t="s">
        <v>283</v>
      </c>
      <c r="D744" s="59" t="s">
        <v>2407</v>
      </c>
      <c r="E744" s="68">
        <v>10.379</v>
      </c>
    </row>
    <row r="745" spans="1:5" ht="12.75" customHeight="1">
      <c r="A745" s="60"/>
      <c r="B745" s="61">
        <v>41536</v>
      </c>
      <c r="C745" s="60" t="s">
        <v>283</v>
      </c>
      <c r="D745" s="65" t="s">
        <v>2406</v>
      </c>
      <c r="E745" s="67">
        <v>1.4</v>
      </c>
    </row>
    <row r="746" spans="1:5" ht="12.75" customHeight="1">
      <c r="A746" s="57"/>
      <c r="B746" s="62">
        <v>41533</v>
      </c>
      <c r="C746" s="57" t="s">
        <v>283</v>
      </c>
      <c r="D746" s="59" t="s">
        <v>1607</v>
      </c>
      <c r="E746" s="68">
        <v>400</v>
      </c>
    </row>
    <row r="747" spans="1:5" ht="12.75" customHeight="1">
      <c r="A747" s="60"/>
      <c r="B747" s="61">
        <v>41532</v>
      </c>
      <c r="C747" s="60" t="s">
        <v>283</v>
      </c>
      <c r="D747" s="65" t="s">
        <v>2022</v>
      </c>
      <c r="E747" s="67">
        <v>8</v>
      </c>
    </row>
    <row r="748" spans="1:5" ht="12.75" customHeight="1">
      <c r="A748" s="57"/>
      <c r="B748" s="62">
        <v>41532</v>
      </c>
      <c r="C748" s="57" t="s">
        <v>283</v>
      </c>
      <c r="D748" s="59" t="s">
        <v>2022</v>
      </c>
      <c r="E748" s="68">
        <v>8</v>
      </c>
    </row>
    <row r="749" spans="1:5" ht="12.75" customHeight="1">
      <c r="A749" s="60"/>
      <c r="B749" s="61">
        <v>41532</v>
      </c>
      <c r="C749" s="60" t="s">
        <v>283</v>
      </c>
      <c r="D749" s="65" t="s">
        <v>2022</v>
      </c>
      <c r="E749" s="67">
        <v>8</v>
      </c>
    </row>
    <row r="750" spans="1:5" ht="12.75" customHeight="1">
      <c r="A750" s="57"/>
      <c r="B750" s="62">
        <v>41532</v>
      </c>
      <c r="C750" s="57" t="s">
        <v>283</v>
      </c>
      <c r="D750" s="59" t="s">
        <v>2022</v>
      </c>
      <c r="E750" s="68">
        <v>8</v>
      </c>
    </row>
    <row r="751" spans="1:5" ht="12.75" customHeight="1">
      <c r="A751" s="60"/>
      <c r="B751" s="61">
        <v>41532</v>
      </c>
      <c r="C751" s="60" t="s">
        <v>283</v>
      </c>
      <c r="D751" s="65" t="s">
        <v>2022</v>
      </c>
      <c r="E751" s="67">
        <v>8</v>
      </c>
    </row>
    <row r="752" spans="1:5" ht="12.75" customHeight="1">
      <c r="A752" s="57"/>
      <c r="B752" s="62">
        <v>41532</v>
      </c>
      <c r="C752" s="57" t="s">
        <v>283</v>
      </c>
      <c r="D752" s="59" t="s">
        <v>2022</v>
      </c>
      <c r="E752" s="68">
        <v>8</v>
      </c>
    </row>
    <row r="753" spans="1:5" ht="12.75" customHeight="1">
      <c r="A753" s="60"/>
      <c r="B753" s="61">
        <v>41532</v>
      </c>
      <c r="C753" s="60" t="s">
        <v>283</v>
      </c>
      <c r="D753" s="65" t="s">
        <v>2022</v>
      </c>
      <c r="E753" s="67">
        <v>8</v>
      </c>
    </row>
    <row r="754" spans="1:5" ht="12.75" customHeight="1">
      <c r="A754" s="57"/>
      <c r="B754" s="62">
        <v>41532</v>
      </c>
      <c r="C754" s="57" t="s">
        <v>283</v>
      </c>
      <c r="D754" s="59" t="s">
        <v>2022</v>
      </c>
      <c r="E754" s="68">
        <v>8</v>
      </c>
    </row>
    <row r="755" spans="1:5" ht="12.75" customHeight="1">
      <c r="A755" s="60"/>
      <c r="B755" s="61">
        <v>41532</v>
      </c>
      <c r="C755" s="60" t="s">
        <v>283</v>
      </c>
      <c r="D755" s="65" t="s">
        <v>2022</v>
      </c>
      <c r="E755" s="67">
        <v>8</v>
      </c>
    </row>
    <row r="756" spans="1:5" ht="12.75" customHeight="1">
      <c r="A756" s="57"/>
      <c r="B756" s="62">
        <v>41532</v>
      </c>
      <c r="C756" s="57" t="s">
        <v>283</v>
      </c>
      <c r="D756" s="59" t="s">
        <v>2022</v>
      </c>
      <c r="E756" s="68">
        <v>8</v>
      </c>
    </row>
    <row r="757" spans="1:5" ht="12.75" customHeight="1">
      <c r="A757" s="60"/>
      <c r="B757" s="61">
        <v>41532</v>
      </c>
      <c r="C757" s="60" t="s">
        <v>283</v>
      </c>
      <c r="D757" s="65" t="s">
        <v>2022</v>
      </c>
      <c r="E757" s="67">
        <v>10</v>
      </c>
    </row>
    <row r="758" spans="1:5" ht="12.75" customHeight="1">
      <c r="A758" s="57"/>
      <c r="B758" s="62">
        <v>41532</v>
      </c>
      <c r="C758" s="57" t="s">
        <v>283</v>
      </c>
      <c r="D758" s="59" t="s">
        <v>2022</v>
      </c>
      <c r="E758" s="68">
        <v>10</v>
      </c>
    </row>
    <row r="759" spans="1:5" ht="12.75" customHeight="1">
      <c r="A759" s="60"/>
      <c r="B759" s="61">
        <v>41530</v>
      </c>
      <c r="C759" s="60" t="s">
        <v>283</v>
      </c>
      <c r="D759" s="65" t="s">
        <v>2415</v>
      </c>
      <c r="E759" s="67">
        <v>300</v>
      </c>
    </row>
    <row r="760" spans="1:5" ht="12.75" customHeight="1">
      <c r="A760" s="57"/>
      <c r="B760" s="62">
        <v>41528</v>
      </c>
      <c r="C760" s="57" t="s">
        <v>283</v>
      </c>
      <c r="D760" s="59" t="s">
        <v>1323</v>
      </c>
      <c r="E760" s="68">
        <v>200</v>
      </c>
    </row>
    <row r="761" spans="1:5" ht="12.75" customHeight="1">
      <c r="A761" s="60"/>
      <c r="B761" s="61">
        <v>41526</v>
      </c>
      <c r="C761" s="60" t="s">
        <v>283</v>
      </c>
      <c r="D761" s="65" t="s">
        <v>2419</v>
      </c>
      <c r="E761" s="67">
        <v>450</v>
      </c>
    </row>
    <row r="762" spans="1:5" ht="12.75" customHeight="1">
      <c r="A762" s="57"/>
      <c r="B762" s="62">
        <v>41526</v>
      </c>
      <c r="C762" s="57" t="s">
        <v>283</v>
      </c>
      <c r="D762" s="59" t="s">
        <v>1883</v>
      </c>
      <c r="E762" s="68">
        <v>90</v>
      </c>
    </row>
    <row r="763" spans="1:5" ht="12.75" customHeight="1">
      <c r="A763" s="60"/>
      <c r="B763" s="61">
        <v>41522</v>
      </c>
      <c r="C763" s="60" t="s">
        <v>283</v>
      </c>
      <c r="D763" s="65" t="s">
        <v>1871</v>
      </c>
      <c r="E763" s="67">
        <v>50</v>
      </c>
    </row>
    <row r="764" spans="1:5" ht="12.75" customHeight="1">
      <c r="A764" s="57"/>
      <c r="B764" s="62">
        <v>41522</v>
      </c>
      <c r="C764" s="57" t="s">
        <v>283</v>
      </c>
      <c r="D764" s="59" t="s">
        <v>1871</v>
      </c>
      <c r="E764" s="68">
        <v>50</v>
      </c>
    </row>
    <row r="765" spans="1:5" ht="12.75" customHeight="1">
      <c r="A765" s="60"/>
      <c r="B765" s="61">
        <v>41522</v>
      </c>
      <c r="C765" s="60" t="s">
        <v>283</v>
      </c>
      <c r="D765" s="65" t="s">
        <v>1348</v>
      </c>
      <c r="E765" s="67">
        <v>140</v>
      </c>
    </row>
    <row r="766" spans="1:5" ht="12.75" customHeight="1">
      <c r="A766" s="57"/>
      <c r="B766" s="62">
        <v>41520</v>
      </c>
      <c r="C766" s="57" t="s">
        <v>283</v>
      </c>
      <c r="D766" s="59" t="s">
        <v>1613</v>
      </c>
      <c r="E766" s="68">
        <v>100</v>
      </c>
    </row>
    <row r="767" spans="1:5" ht="12.75" customHeight="1">
      <c r="A767" s="60"/>
      <c r="B767" s="61">
        <v>41520</v>
      </c>
      <c r="C767" s="60" t="s">
        <v>283</v>
      </c>
      <c r="D767" s="65" t="s">
        <v>1979</v>
      </c>
      <c r="E767" s="67">
        <v>70</v>
      </c>
    </row>
    <row r="768" spans="1:5" ht="12.75" customHeight="1">
      <c r="A768" s="57"/>
      <c r="B768" s="62">
        <v>41519</v>
      </c>
      <c r="C768" s="57" t="s">
        <v>283</v>
      </c>
      <c r="D768" s="59" t="s">
        <v>1978</v>
      </c>
      <c r="E768" s="68">
        <v>50</v>
      </c>
    </row>
    <row r="769" spans="1:5" ht="12.75" customHeight="1">
      <c r="A769" s="60"/>
      <c r="B769" s="61">
        <v>41516</v>
      </c>
      <c r="C769" s="60" t="s">
        <v>283</v>
      </c>
      <c r="D769" s="65" t="s">
        <v>2129</v>
      </c>
      <c r="E769" s="67">
        <v>38.482</v>
      </c>
    </row>
    <row r="770" spans="1:5" ht="12.75" customHeight="1">
      <c r="A770" s="57"/>
      <c r="B770" s="62">
        <v>41516</v>
      </c>
      <c r="C770" s="57" t="s">
        <v>283</v>
      </c>
      <c r="D770" s="59" t="s">
        <v>2129</v>
      </c>
      <c r="E770" s="68">
        <v>30</v>
      </c>
    </row>
    <row r="771" spans="1:5" ht="12.75" customHeight="1">
      <c r="A771" s="60"/>
      <c r="B771" s="61">
        <v>41516</v>
      </c>
      <c r="C771" s="60" t="s">
        <v>283</v>
      </c>
      <c r="D771" s="65" t="s">
        <v>2129</v>
      </c>
      <c r="E771" s="67">
        <v>50</v>
      </c>
    </row>
    <row r="772" spans="1:5" ht="12.75" customHeight="1">
      <c r="A772" s="57"/>
      <c r="B772" s="62">
        <v>41516</v>
      </c>
      <c r="C772" s="57" t="s">
        <v>283</v>
      </c>
      <c r="D772" s="59" t="s">
        <v>1963</v>
      </c>
      <c r="E772" s="68">
        <v>125</v>
      </c>
    </row>
    <row r="773" spans="1:5" ht="12.75" customHeight="1">
      <c r="A773" s="60" t="s">
        <v>1198</v>
      </c>
      <c r="B773" s="61">
        <v>41515</v>
      </c>
      <c r="C773" s="60" t="s">
        <v>283</v>
      </c>
      <c r="D773" s="65" t="s">
        <v>1977</v>
      </c>
      <c r="E773" s="67">
        <v>100</v>
      </c>
    </row>
    <row r="774" spans="1:5" ht="12.75" customHeight="1">
      <c r="A774" s="57"/>
      <c r="B774" s="62">
        <v>41512</v>
      </c>
      <c r="C774" s="57" t="s">
        <v>283</v>
      </c>
      <c r="D774" s="59" t="s">
        <v>1406</v>
      </c>
      <c r="E774" s="68">
        <v>50</v>
      </c>
    </row>
    <row r="775" spans="1:5" ht="12.75" customHeight="1">
      <c r="A775" s="60"/>
      <c r="B775" s="61">
        <v>41512</v>
      </c>
      <c r="C775" s="60" t="s">
        <v>283</v>
      </c>
      <c r="D775" s="65" t="s">
        <v>2425</v>
      </c>
      <c r="E775" s="67">
        <v>200</v>
      </c>
    </row>
    <row r="776" spans="1:5" ht="12.75" customHeight="1">
      <c r="A776" s="57"/>
      <c r="B776" s="62">
        <v>41507</v>
      </c>
      <c r="C776" s="57" t="s">
        <v>283</v>
      </c>
      <c r="D776" s="59" t="s">
        <v>480</v>
      </c>
      <c r="E776" s="68">
        <v>460</v>
      </c>
    </row>
    <row r="777" spans="1:5" ht="12.75" customHeight="1">
      <c r="A777" s="60"/>
      <c r="B777" s="61">
        <v>41506</v>
      </c>
      <c r="C777" s="60" t="s">
        <v>283</v>
      </c>
      <c r="D777" s="65" t="s">
        <v>1943</v>
      </c>
      <c r="E777" s="67">
        <v>41.1</v>
      </c>
    </row>
    <row r="778" spans="1:5" ht="12.75" customHeight="1">
      <c r="A778" s="57"/>
      <c r="B778" s="62">
        <v>41506</v>
      </c>
      <c r="C778" s="57" t="s">
        <v>283</v>
      </c>
      <c r="D778" s="59" t="s">
        <v>2416</v>
      </c>
      <c r="E778" s="68">
        <v>73.4</v>
      </c>
    </row>
    <row r="779" spans="1:5" ht="12.75" customHeight="1">
      <c r="A779" s="60"/>
      <c r="B779" s="61">
        <v>41506</v>
      </c>
      <c r="C779" s="60" t="s">
        <v>283</v>
      </c>
      <c r="D779" s="65" t="s">
        <v>1944</v>
      </c>
      <c r="E779" s="67">
        <v>82.4</v>
      </c>
    </row>
    <row r="780" spans="1:5" ht="12.75" customHeight="1">
      <c r="A780" s="57"/>
      <c r="B780" s="62">
        <v>41506</v>
      </c>
      <c r="C780" s="57" t="s">
        <v>283</v>
      </c>
      <c r="D780" s="59" t="s">
        <v>1945</v>
      </c>
      <c r="E780" s="68">
        <v>64.2</v>
      </c>
    </row>
    <row r="781" spans="1:5" ht="12.75" customHeight="1">
      <c r="A781" s="60"/>
      <c r="B781" s="61">
        <v>41506</v>
      </c>
      <c r="C781" s="60" t="s">
        <v>283</v>
      </c>
      <c r="D781" s="65" t="s">
        <v>1947</v>
      </c>
      <c r="E781" s="67">
        <v>67</v>
      </c>
    </row>
    <row r="782" spans="1:5" ht="12.75" customHeight="1">
      <c r="A782" s="57"/>
      <c r="B782" s="62">
        <v>41506</v>
      </c>
      <c r="C782" s="57" t="s">
        <v>283</v>
      </c>
      <c r="D782" s="59" t="s">
        <v>1948</v>
      </c>
      <c r="E782" s="68">
        <v>55.7</v>
      </c>
    </row>
    <row r="783" spans="1:5" ht="12.75" customHeight="1">
      <c r="A783" s="60"/>
      <c r="B783" s="61">
        <v>41506</v>
      </c>
      <c r="C783" s="60" t="s">
        <v>283</v>
      </c>
      <c r="D783" s="65" t="s">
        <v>1949</v>
      </c>
      <c r="E783" s="67">
        <v>32.2</v>
      </c>
    </row>
    <row r="784" spans="1:5" ht="12.75" customHeight="1">
      <c r="A784" s="57"/>
      <c r="B784" s="62">
        <v>41500</v>
      </c>
      <c r="C784" s="57" t="s">
        <v>283</v>
      </c>
      <c r="D784" s="59" t="s">
        <v>2021</v>
      </c>
      <c r="E784" s="68">
        <v>23.75</v>
      </c>
    </row>
    <row r="785" spans="1:5" ht="12.75" customHeight="1">
      <c r="A785" s="60"/>
      <c r="B785" s="61">
        <v>41500</v>
      </c>
      <c r="C785" s="60" t="s">
        <v>283</v>
      </c>
      <c r="D785" s="65" t="s">
        <v>2020</v>
      </c>
      <c r="E785" s="67">
        <v>23.75</v>
      </c>
    </row>
    <row r="786" spans="1:5" ht="12.75" customHeight="1">
      <c r="A786" s="57"/>
      <c r="B786" s="62">
        <v>41500</v>
      </c>
      <c r="C786" s="57" t="s">
        <v>283</v>
      </c>
      <c r="D786" s="59" t="s">
        <v>2019</v>
      </c>
      <c r="E786" s="68">
        <v>23.75</v>
      </c>
    </row>
    <row r="787" spans="1:5" ht="12.75" customHeight="1">
      <c r="A787" s="60"/>
      <c r="B787" s="61">
        <v>41500</v>
      </c>
      <c r="C787" s="60" t="s">
        <v>283</v>
      </c>
      <c r="D787" s="65" t="s">
        <v>2018</v>
      </c>
      <c r="E787" s="67">
        <v>23.75</v>
      </c>
    </row>
    <row r="788" spans="1:5" ht="12.75" customHeight="1">
      <c r="A788" s="57"/>
      <c r="B788" s="62">
        <v>41498</v>
      </c>
      <c r="C788" s="57" t="s">
        <v>283</v>
      </c>
      <c r="D788" s="59" t="s">
        <v>1360</v>
      </c>
      <c r="E788" s="68">
        <v>400</v>
      </c>
    </row>
    <row r="789" spans="1:5" ht="12.75" customHeight="1">
      <c r="A789" s="60"/>
      <c r="B789" s="61">
        <v>41495</v>
      </c>
      <c r="C789" s="60" t="s">
        <v>283</v>
      </c>
      <c r="D789" s="65" t="s">
        <v>1964</v>
      </c>
      <c r="E789" s="67">
        <v>50</v>
      </c>
    </row>
    <row r="790" spans="1:5" ht="12.75" customHeight="1">
      <c r="A790" s="57"/>
      <c r="B790" s="62">
        <v>41494</v>
      </c>
      <c r="C790" s="57" t="s">
        <v>283</v>
      </c>
      <c r="D790" s="59" t="s">
        <v>1965</v>
      </c>
      <c r="E790" s="68">
        <v>250</v>
      </c>
    </row>
    <row r="791" spans="1:5" ht="12.75" customHeight="1">
      <c r="A791" s="60"/>
      <c r="B791" s="61">
        <v>41494</v>
      </c>
      <c r="C791" s="60" t="s">
        <v>283</v>
      </c>
      <c r="D791" s="65" t="s">
        <v>1965</v>
      </c>
      <c r="E791" s="67">
        <v>250</v>
      </c>
    </row>
    <row r="792" spans="1:5" ht="12.75" customHeight="1">
      <c r="A792" s="57"/>
      <c r="B792" s="62">
        <v>41492</v>
      </c>
      <c r="C792" s="57" t="s">
        <v>283</v>
      </c>
      <c r="D792" s="59" t="s">
        <v>491</v>
      </c>
      <c r="E792" s="68">
        <v>90</v>
      </c>
    </row>
    <row r="793" spans="1:5" ht="12.75" customHeight="1">
      <c r="A793" s="60"/>
      <c r="B793" s="61">
        <v>41492</v>
      </c>
      <c r="C793" s="60" t="s">
        <v>283</v>
      </c>
      <c r="D793" s="65" t="s">
        <v>2417</v>
      </c>
      <c r="E793" s="67">
        <v>50</v>
      </c>
    </row>
    <row r="794" spans="1:5" ht="12.75" customHeight="1">
      <c r="A794" s="57"/>
      <c r="B794" s="62">
        <v>41491</v>
      </c>
      <c r="C794" s="57" t="s">
        <v>283</v>
      </c>
      <c r="D794" s="59" t="s">
        <v>466</v>
      </c>
      <c r="E794" s="68">
        <v>55</v>
      </c>
    </row>
    <row r="795" spans="1:5" ht="12.75" customHeight="1">
      <c r="A795" s="60"/>
      <c r="B795" s="61">
        <v>41491</v>
      </c>
      <c r="C795" s="60" t="s">
        <v>283</v>
      </c>
      <c r="D795" s="65" t="s">
        <v>1713</v>
      </c>
      <c r="E795" s="67">
        <v>105</v>
      </c>
    </row>
    <row r="796" spans="1:5" ht="12.75" customHeight="1">
      <c r="A796" s="57"/>
      <c r="B796" s="62">
        <v>41488</v>
      </c>
      <c r="C796" s="57" t="s">
        <v>283</v>
      </c>
      <c r="D796" s="59" t="s">
        <v>42</v>
      </c>
      <c r="E796" s="68">
        <v>400</v>
      </c>
    </row>
    <row r="797" spans="1:5" ht="12.75" customHeight="1">
      <c r="A797" s="60"/>
      <c r="B797" s="61">
        <v>41482</v>
      </c>
      <c r="C797" s="60" t="s">
        <v>283</v>
      </c>
      <c r="D797" s="65" t="s">
        <v>2229</v>
      </c>
      <c r="E797" s="67">
        <v>400</v>
      </c>
    </row>
    <row r="798" spans="1:5" ht="12.75" customHeight="1">
      <c r="A798" s="57"/>
      <c r="B798" s="62">
        <v>41482</v>
      </c>
      <c r="C798" s="57" t="s">
        <v>283</v>
      </c>
      <c r="D798" s="59" t="s">
        <v>2053</v>
      </c>
      <c r="E798" s="68">
        <v>540</v>
      </c>
    </row>
    <row r="799" spans="1:5" ht="12.75" customHeight="1">
      <c r="A799" s="60"/>
      <c r="B799" s="61">
        <v>41480</v>
      </c>
      <c r="C799" s="60" t="s">
        <v>283</v>
      </c>
      <c r="D799" s="65" t="s">
        <v>1613</v>
      </c>
      <c r="E799" s="67">
        <v>347.35</v>
      </c>
    </row>
    <row r="800" spans="1:5" ht="12.75" customHeight="1">
      <c r="A800" s="57"/>
      <c r="B800" s="62">
        <v>41480</v>
      </c>
      <c r="C800" s="57" t="s">
        <v>283</v>
      </c>
      <c r="D800" s="59" t="s">
        <v>1613</v>
      </c>
      <c r="E800" s="68">
        <v>347.35</v>
      </c>
    </row>
    <row r="801" spans="1:5" ht="12.75" customHeight="1">
      <c r="A801" s="60"/>
      <c r="B801" s="61">
        <v>41474</v>
      </c>
      <c r="C801" s="60" t="s">
        <v>283</v>
      </c>
      <c r="D801" s="65" t="s">
        <v>1879</v>
      </c>
      <c r="E801" s="67">
        <v>70.5</v>
      </c>
    </row>
    <row r="802" spans="1:5" ht="12.75" customHeight="1">
      <c r="A802" s="57"/>
      <c r="B802" s="62">
        <v>41474</v>
      </c>
      <c r="C802" s="57" t="s">
        <v>283</v>
      </c>
      <c r="D802" s="59" t="s">
        <v>1879</v>
      </c>
      <c r="E802" s="68">
        <v>50</v>
      </c>
    </row>
    <row r="803" spans="1:5" ht="12.75" customHeight="1">
      <c r="A803" s="60"/>
      <c r="B803" s="61">
        <v>41474</v>
      </c>
      <c r="C803" s="60" t="s">
        <v>283</v>
      </c>
      <c r="D803" s="65" t="s">
        <v>1879</v>
      </c>
      <c r="E803" s="67">
        <v>50</v>
      </c>
    </row>
    <row r="804" spans="1:5" ht="12.75" customHeight="1">
      <c r="A804" s="57"/>
      <c r="B804" s="62">
        <v>41473</v>
      </c>
      <c r="C804" s="57" t="s">
        <v>283</v>
      </c>
      <c r="D804" s="59" t="s">
        <v>1882</v>
      </c>
      <c r="E804" s="68">
        <v>300</v>
      </c>
    </row>
    <row r="805" spans="1:5" ht="12.75" customHeight="1">
      <c r="A805" s="60"/>
      <c r="B805" s="61">
        <v>41472</v>
      </c>
      <c r="C805" s="60" t="s">
        <v>283</v>
      </c>
      <c r="D805" s="65" t="s">
        <v>1935</v>
      </c>
      <c r="E805" s="67">
        <v>120</v>
      </c>
    </row>
    <row r="806" spans="1:5" ht="12.75" customHeight="1">
      <c r="A806" s="57"/>
      <c r="B806" s="62">
        <v>41471</v>
      </c>
      <c r="C806" s="57" t="s">
        <v>283</v>
      </c>
      <c r="D806" s="59" t="s">
        <v>2017</v>
      </c>
      <c r="E806" s="68">
        <v>60</v>
      </c>
    </row>
    <row r="807" spans="1:5" ht="12.75" customHeight="1">
      <c r="A807" s="60"/>
      <c r="B807" s="61">
        <v>41470</v>
      </c>
      <c r="C807" s="60" t="s">
        <v>283</v>
      </c>
      <c r="D807" s="65" t="s">
        <v>1408</v>
      </c>
      <c r="E807" s="67">
        <v>60</v>
      </c>
    </row>
    <row r="808" spans="1:5" ht="12.75" customHeight="1">
      <c r="A808" s="57"/>
      <c r="B808" s="62">
        <v>41469</v>
      </c>
      <c r="C808" s="57" t="s">
        <v>283</v>
      </c>
      <c r="D808" s="59" t="s">
        <v>1976</v>
      </c>
      <c r="E808" s="68">
        <v>205</v>
      </c>
    </row>
    <row r="809" spans="1:5" ht="12.75" customHeight="1">
      <c r="A809" s="60"/>
      <c r="B809" s="61">
        <v>41467</v>
      </c>
      <c r="C809" s="60" t="s">
        <v>283</v>
      </c>
      <c r="D809" s="65" t="s">
        <v>1936</v>
      </c>
      <c r="E809" s="67">
        <v>150</v>
      </c>
    </row>
    <row r="810" spans="1:5" ht="12.75" customHeight="1">
      <c r="A810" s="57"/>
      <c r="B810" s="62">
        <v>41467</v>
      </c>
      <c r="C810" s="57" t="s">
        <v>283</v>
      </c>
      <c r="D810" s="59" t="s">
        <v>427</v>
      </c>
      <c r="E810" s="68">
        <v>99</v>
      </c>
    </row>
    <row r="811" spans="1:5" ht="12.75" customHeight="1">
      <c r="A811" s="60"/>
      <c r="B811" s="61">
        <v>41467</v>
      </c>
      <c r="C811" s="60" t="s">
        <v>283</v>
      </c>
      <c r="D811" s="65" t="s">
        <v>1881</v>
      </c>
      <c r="E811" s="67">
        <v>200</v>
      </c>
    </row>
    <row r="812" spans="1:5" ht="12.75" customHeight="1">
      <c r="A812" s="57"/>
      <c r="B812" s="62">
        <v>41465</v>
      </c>
      <c r="C812" s="57" t="s">
        <v>283</v>
      </c>
      <c r="D812" s="59" t="s">
        <v>1673</v>
      </c>
      <c r="E812" s="68">
        <v>55</v>
      </c>
    </row>
    <row r="813" spans="1:5" ht="12.75" customHeight="1">
      <c r="A813" s="60"/>
      <c r="B813" s="61">
        <v>41465</v>
      </c>
      <c r="C813" s="60" t="s">
        <v>283</v>
      </c>
      <c r="D813" s="65" t="s">
        <v>1937</v>
      </c>
      <c r="E813" s="67">
        <v>62</v>
      </c>
    </row>
    <row r="814" spans="1:5" ht="12.75" customHeight="1">
      <c r="A814" s="57"/>
      <c r="B814" s="62">
        <v>41460</v>
      </c>
      <c r="C814" s="57" t="s">
        <v>283</v>
      </c>
      <c r="D814" s="59" t="s">
        <v>1892</v>
      </c>
      <c r="E814" s="68">
        <v>24</v>
      </c>
    </row>
    <row r="815" spans="1:5" ht="12.75" customHeight="1">
      <c r="A815" s="60"/>
      <c r="B815" s="61">
        <v>41457</v>
      </c>
      <c r="C815" s="60" t="s">
        <v>283</v>
      </c>
      <c r="D815" s="65" t="s">
        <v>1938</v>
      </c>
      <c r="E815" s="67">
        <v>39</v>
      </c>
    </row>
    <row r="816" spans="1:5" ht="12.75" customHeight="1">
      <c r="A816" s="57"/>
      <c r="B816" s="62">
        <v>41457</v>
      </c>
      <c r="C816" s="57" t="s">
        <v>283</v>
      </c>
      <c r="D816" s="59" t="s">
        <v>1938</v>
      </c>
      <c r="E816" s="68">
        <v>41</v>
      </c>
    </row>
    <row r="817" spans="1:5" ht="12.75" customHeight="1">
      <c r="A817" s="60"/>
      <c r="B817" s="61">
        <v>41457</v>
      </c>
      <c r="C817" s="60" t="s">
        <v>283</v>
      </c>
      <c r="D817" s="65" t="s">
        <v>1938</v>
      </c>
      <c r="E817" s="67">
        <v>38</v>
      </c>
    </row>
    <row r="818" spans="1:5" ht="12.75" customHeight="1">
      <c r="A818" s="57"/>
      <c r="B818" s="62">
        <v>41457</v>
      </c>
      <c r="C818" s="57" t="s">
        <v>283</v>
      </c>
      <c r="D818" s="59" t="s">
        <v>1938</v>
      </c>
      <c r="E818" s="68">
        <v>57</v>
      </c>
    </row>
    <row r="819" spans="1:5" ht="12.75" customHeight="1">
      <c r="A819" s="60"/>
      <c r="B819" s="61">
        <v>41453</v>
      </c>
      <c r="C819" s="60" t="s">
        <v>283</v>
      </c>
      <c r="D819" s="65" t="s">
        <v>1912</v>
      </c>
      <c r="E819" s="67">
        <v>600</v>
      </c>
    </row>
    <row r="820" spans="1:5" ht="12.75" customHeight="1">
      <c r="A820" s="57"/>
      <c r="B820" s="62">
        <v>41453</v>
      </c>
      <c r="C820" s="57" t="s">
        <v>283</v>
      </c>
      <c r="D820" s="59" t="s">
        <v>1912</v>
      </c>
      <c r="E820" s="68">
        <v>1000</v>
      </c>
    </row>
    <row r="821" spans="1:5" ht="12.75" customHeight="1">
      <c r="A821" s="60"/>
      <c r="B821" s="61">
        <v>41453</v>
      </c>
      <c r="C821" s="60" t="s">
        <v>283</v>
      </c>
      <c r="D821" s="65" t="s">
        <v>1455</v>
      </c>
      <c r="E821" s="67">
        <v>200</v>
      </c>
    </row>
    <row r="822" spans="1:5" ht="12.75" customHeight="1">
      <c r="A822" s="57"/>
      <c r="B822" s="62">
        <v>41453</v>
      </c>
      <c r="C822" s="57" t="s">
        <v>283</v>
      </c>
      <c r="D822" s="59" t="s">
        <v>1329</v>
      </c>
      <c r="E822" s="68">
        <v>100</v>
      </c>
    </row>
    <row r="823" spans="1:5" ht="12.75" customHeight="1">
      <c r="A823" s="60"/>
      <c r="B823" s="61">
        <v>41452</v>
      </c>
      <c r="C823" s="60" t="s">
        <v>283</v>
      </c>
      <c r="D823" s="65" t="s">
        <v>1962</v>
      </c>
      <c r="E823" s="67">
        <v>140</v>
      </c>
    </row>
    <row r="824" spans="1:5" ht="12.75" customHeight="1">
      <c r="A824" s="57"/>
      <c r="B824" s="62">
        <v>41452</v>
      </c>
      <c r="C824" s="57" t="s">
        <v>283</v>
      </c>
      <c r="D824" s="59" t="s">
        <v>1267</v>
      </c>
      <c r="E824" s="68">
        <v>92</v>
      </c>
    </row>
    <row r="825" spans="1:5" ht="12.75" customHeight="1">
      <c r="A825" s="60"/>
      <c r="B825" s="61">
        <v>41451</v>
      </c>
      <c r="C825" s="60" t="s">
        <v>283</v>
      </c>
      <c r="D825" s="65" t="s">
        <v>1939</v>
      </c>
      <c r="E825" s="67">
        <v>70</v>
      </c>
    </row>
    <row r="826" spans="1:5" ht="12.75" customHeight="1">
      <c r="A826" s="57"/>
      <c r="B826" s="62">
        <v>41451</v>
      </c>
      <c r="C826" s="57" t="s">
        <v>283</v>
      </c>
      <c r="D826" s="59" t="s">
        <v>1939</v>
      </c>
      <c r="E826" s="68">
        <v>115</v>
      </c>
    </row>
    <row r="827" spans="1:5" ht="12.75" customHeight="1">
      <c r="A827" s="60"/>
      <c r="B827" s="61">
        <v>41451</v>
      </c>
      <c r="C827" s="60" t="s">
        <v>283</v>
      </c>
      <c r="D827" s="65" t="s">
        <v>1410</v>
      </c>
      <c r="E827" s="67">
        <v>100</v>
      </c>
    </row>
    <row r="828" spans="1:5" ht="12.75" customHeight="1">
      <c r="A828" s="57"/>
      <c r="B828" s="62">
        <v>41451</v>
      </c>
      <c r="C828" s="57" t="s">
        <v>283</v>
      </c>
      <c r="D828" s="59" t="s">
        <v>1940</v>
      </c>
      <c r="E828" s="68">
        <v>110</v>
      </c>
    </row>
    <row r="829" spans="1:5" ht="12.75" customHeight="1">
      <c r="A829" s="60"/>
      <c r="B829" s="61">
        <v>41450</v>
      </c>
      <c r="C829" s="60" t="s">
        <v>283</v>
      </c>
      <c r="D829" s="65" t="s">
        <v>1272</v>
      </c>
      <c r="E829" s="67">
        <v>200</v>
      </c>
    </row>
    <row r="830" spans="1:5" ht="12.75" customHeight="1">
      <c r="A830" s="57"/>
      <c r="B830" s="62">
        <v>41450</v>
      </c>
      <c r="C830" s="57" t="s">
        <v>283</v>
      </c>
      <c r="D830" s="59" t="s">
        <v>1272</v>
      </c>
      <c r="E830" s="68">
        <v>45.4</v>
      </c>
    </row>
    <row r="831" spans="1:5" ht="12.75" customHeight="1">
      <c r="A831" s="60"/>
      <c r="B831" s="61">
        <v>41450</v>
      </c>
      <c r="C831" s="60" t="s">
        <v>283</v>
      </c>
      <c r="D831" s="65" t="s">
        <v>1272</v>
      </c>
      <c r="E831" s="67">
        <v>154.6</v>
      </c>
    </row>
    <row r="832" spans="1:5" ht="12.75" customHeight="1">
      <c r="A832" s="57"/>
      <c r="B832" s="62">
        <v>41450</v>
      </c>
      <c r="C832" s="57" t="s">
        <v>283</v>
      </c>
      <c r="D832" s="59" t="s">
        <v>201</v>
      </c>
      <c r="E832" s="68">
        <v>300</v>
      </c>
    </row>
    <row r="833" spans="1:5" ht="12.75" customHeight="1">
      <c r="A833" s="60"/>
      <c r="B833" s="61">
        <v>41450</v>
      </c>
      <c r="C833" s="60" t="s">
        <v>283</v>
      </c>
      <c r="D833" s="65" t="s">
        <v>1877</v>
      </c>
      <c r="E833" s="67">
        <v>100</v>
      </c>
    </row>
    <row r="834" spans="1:5" ht="12.75" customHeight="1">
      <c r="A834" s="57"/>
      <c r="B834" s="62">
        <v>41450</v>
      </c>
      <c r="C834" s="57" t="s">
        <v>283</v>
      </c>
      <c r="D834" s="59" t="s">
        <v>1877</v>
      </c>
      <c r="E834" s="68">
        <v>310</v>
      </c>
    </row>
    <row r="835" spans="1:5" ht="12.75" customHeight="1">
      <c r="A835" s="60"/>
      <c r="B835" s="61">
        <v>41446</v>
      </c>
      <c r="C835" s="60" t="s">
        <v>283</v>
      </c>
      <c r="D835" s="65" t="s">
        <v>1908</v>
      </c>
      <c r="E835" s="67">
        <v>80</v>
      </c>
    </row>
    <row r="836" spans="1:5" ht="12.75" customHeight="1">
      <c r="A836" s="57"/>
      <c r="B836" s="62">
        <v>41445</v>
      </c>
      <c r="C836" s="57" t="s">
        <v>283</v>
      </c>
      <c r="D836" s="59" t="s">
        <v>318</v>
      </c>
      <c r="E836" s="68">
        <v>1000</v>
      </c>
    </row>
    <row r="837" spans="1:5" ht="12.75" customHeight="1">
      <c r="A837" s="60"/>
      <c r="B837" s="61">
        <v>41444</v>
      </c>
      <c r="C837" s="60" t="s">
        <v>283</v>
      </c>
      <c r="D837" s="65" t="s">
        <v>2418</v>
      </c>
      <c r="E837" s="67">
        <v>250</v>
      </c>
    </row>
    <row r="838" spans="1:5" ht="12.75" customHeight="1">
      <c r="A838" s="57"/>
      <c r="B838" s="62">
        <v>41438</v>
      </c>
      <c r="C838" s="57" t="s">
        <v>283</v>
      </c>
      <c r="D838" s="59" t="s">
        <v>2353</v>
      </c>
      <c r="E838" s="68">
        <v>300</v>
      </c>
    </row>
    <row r="839" spans="1:5" ht="12.75" customHeight="1">
      <c r="A839" s="60"/>
      <c r="B839" s="61">
        <v>41436</v>
      </c>
      <c r="C839" s="60" t="s">
        <v>283</v>
      </c>
      <c r="D839" s="65" t="s">
        <v>1909</v>
      </c>
      <c r="E839" s="67">
        <v>190</v>
      </c>
    </row>
    <row r="840" spans="1:5" ht="12.75" customHeight="1">
      <c r="A840" s="57"/>
      <c r="B840" s="62">
        <v>41435</v>
      </c>
      <c r="C840" s="57" t="s">
        <v>283</v>
      </c>
      <c r="D840" s="59" t="s">
        <v>459</v>
      </c>
      <c r="E840" s="68">
        <v>40</v>
      </c>
    </row>
    <row r="841" spans="1:5" ht="12.75" customHeight="1">
      <c r="A841" s="60"/>
      <c r="B841" s="61">
        <v>41435</v>
      </c>
      <c r="C841" s="60" t="s">
        <v>283</v>
      </c>
      <c r="D841" s="65" t="s">
        <v>459</v>
      </c>
      <c r="E841" s="67">
        <v>60</v>
      </c>
    </row>
    <row r="842" spans="1:5" ht="12.75" customHeight="1">
      <c r="A842" s="57"/>
      <c r="B842" s="62">
        <v>41430</v>
      </c>
      <c r="C842" s="57" t="s">
        <v>283</v>
      </c>
      <c r="D842" s="59" t="s">
        <v>1656</v>
      </c>
      <c r="E842" s="68">
        <v>800</v>
      </c>
    </row>
    <row r="843" spans="1:5" ht="12.75" customHeight="1">
      <c r="A843" s="60"/>
      <c r="B843" s="61">
        <v>41429</v>
      </c>
      <c r="C843" s="60" t="s">
        <v>283</v>
      </c>
      <c r="D843" s="65" t="s">
        <v>1910</v>
      </c>
      <c r="E843" s="67">
        <v>200</v>
      </c>
    </row>
    <row r="844" spans="1:5" ht="12.75" customHeight="1">
      <c r="A844" s="57"/>
      <c r="B844" s="62">
        <v>41429</v>
      </c>
      <c r="C844" s="57" t="s">
        <v>283</v>
      </c>
      <c r="D844" s="59" t="s">
        <v>1910</v>
      </c>
      <c r="E844" s="68">
        <v>300</v>
      </c>
    </row>
    <row r="845" spans="1:5" ht="12.75" customHeight="1">
      <c r="A845" s="60"/>
      <c r="B845" s="61">
        <v>41428</v>
      </c>
      <c r="C845" s="60" t="s">
        <v>283</v>
      </c>
      <c r="D845" s="65" t="s">
        <v>1606</v>
      </c>
      <c r="E845" s="67">
        <v>100</v>
      </c>
    </row>
    <row r="846" spans="1:5" ht="12.75" customHeight="1">
      <c r="A846" s="57"/>
      <c r="B846" s="62">
        <v>41425</v>
      </c>
      <c r="C846" s="57" t="s">
        <v>283</v>
      </c>
      <c r="D846" s="59" t="s">
        <v>1911</v>
      </c>
      <c r="E846" s="68">
        <v>30</v>
      </c>
    </row>
    <row r="847" spans="1:5" ht="12.75" customHeight="1">
      <c r="A847" s="60"/>
      <c r="B847" s="61">
        <v>41422</v>
      </c>
      <c r="C847" s="60" t="s">
        <v>283</v>
      </c>
      <c r="D847" s="65" t="s">
        <v>599</v>
      </c>
      <c r="E847" s="67">
        <v>100</v>
      </c>
    </row>
    <row r="848" spans="1:5" ht="12.75" customHeight="1">
      <c r="A848" s="57"/>
      <c r="B848" s="62">
        <v>41418</v>
      </c>
      <c r="C848" s="57" t="s">
        <v>283</v>
      </c>
      <c r="D848" s="59" t="s">
        <v>622</v>
      </c>
      <c r="E848" s="68">
        <v>100</v>
      </c>
    </row>
    <row r="849" spans="1:5" ht="12.75" customHeight="1">
      <c r="A849" s="60"/>
      <c r="B849" s="61">
        <v>41417</v>
      </c>
      <c r="C849" s="60" t="s">
        <v>283</v>
      </c>
      <c r="D849" s="65" t="s">
        <v>2429</v>
      </c>
      <c r="E849" s="67">
        <v>65</v>
      </c>
    </row>
    <row r="850" spans="1:5" ht="12.75" customHeight="1">
      <c r="A850" s="57"/>
      <c r="B850" s="62">
        <v>41416</v>
      </c>
      <c r="C850" s="57" t="s">
        <v>283</v>
      </c>
      <c r="D850" s="59" t="s">
        <v>1913</v>
      </c>
      <c r="E850" s="68">
        <v>1290</v>
      </c>
    </row>
    <row r="851" spans="1:5" ht="12.75" customHeight="1">
      <c r="A851" s="60"/>
      <c r="B851" s="61">
        <v>41415</v>
      </c>
      <c r="C851" s="60" t="s">
        <v>283</v>
      </c>
      <c r="D851" s="65" t="s">
        <v>290</v>
      </c>
      <c r="E851" s="67">
        <v>498</v>
      </c>
    </row>
    <row r="852" spans="1:5" ht="12.75" customHeight="1">
      <c r="A852" s="57"/>
      <c r="B852" s="62">
        <v>41415</v>
      </c>
      <c r="C852" s="57" t="s">
        <v>283</v>
      </c>
      <c r="D852" s="59" t="s">
        <v>1824</v>
      </c>
      <c r="E852" s="68">
        <v>325</v>
      </c>
    </row>
    <row r="853" spans="1:5" ht="12.75" customHeight="1">
      <c r="A853" s="60"/>
      <c r="B853" s="61">
        <v>41414</v>
      </c>
      <c r="C853" s="60" t="s">
        <v>283</v>
      </c>
      <c r="D853" s="65" t="s">
        <v>1403</v>
      </c>
      <c r="E853" s="67">
        <v>220</v>
      </c>
    </row>
    <row r="854" spans="1:5" ht="12.75" customHeight="1">
      <c r="A854" s="57"/>
      <c r="B854" s="62">
        <v>41411</v>
      </c>
      <c r="C854" s="57" t="s">
        <v>283</v>
      </c>
      <c r="D854" s="59" t="s">
        <v>2054</v>
      </c>
      <c r="E854" s="68">
        <v>100</v>
      </c>
    </row>
    <row r="855" spans="1:5" ht="12.75" customHeight="1">
      <c r="A855" s="60"/>
      <c r="B855" s="61">
        <v>41411</v>
      </c>
      <c r="C855" s="60" t="s">
        <v>283</v>
      </c>
      <c r="D855" s="65" t="s">
        <v>2054</v>
      </c>
      <c r="E855" s="67">
        <v>90</v>
      </c>
    </row>
    <row r="856" spans="1:5" ht="12.75" customHeight="1">
      <c r="A856" s="57"/>
      <c r="B856" s="62">
        <v>41411</v>
      </c>
      <c r="C856" s="57" t="s">
        <v>283</v>
      </c>
      <c r="D856" s="59" t="s">
        <v>461</v>
      </c>
      <c r="E856" s="68">
        <v>260</v>
      </c>
    </row>
    <row r="857" spans="1:5" ht="12.75" customHeight="1">
      <c r="A857" s="60"/>
      <c r="B857" s="61">
        <v>41411</v>
      </c>
      <c r="C857" s="60" t="s">
        <v>283</v>
      </c>
      <c r="D857" s="65" t="s">
        <v>1893</v>
      </c>
      <c r="E857" s="67">
        <v>330</v>
      </c>
    </row>
    <row r="858" spans="1:5" ht="12.75" customHeight="1">
      <c r="A858" s="57"/>
      <c r="B858" s="62">
        <v>41411</v>
      </c>
      <c r="C858" s="57" t="s">
        <v>283</v>
      </c>
      <c r="D858" s="59" t="s">
        <v>1894</v>
      </c>
      <c r="E858" s="68">
        <v>75</v>
      </c>
    </row>
    <row r="859" spans="1:5" ht="12.75" customHeight="1">
      <c r="A859" s="60"/>
      <c r="B859" s="61">
        <v>41410</v>
      </c>
      <c r="C859" s="60" t="s">
        <v>283</v>
      </c>
      <c r="D859" s="65" t="s">
        <v>1712</v>
      </c>
      <c r="E859" s="67">
        <v>131</v>
      </c>
    </row>
    <row r="860" spans="1:5" ht="12.75" customHeight="1">
      <c r="A860" s="57"/>
      <c r="B860" s="62">
        <v>41410</v>
      </c>
      <c r="C860" s="57" t="s">
        <v>283</v>
      </c>
      <c r="D860" s="59" t="s">
        <v>1895</v>
      </c>
      <c r="E860" s="68">
        <v>50</v>
      </c>
    </row>
    <row r="861" spans="1:5" ht="12.75" customHeight="1">
      <c r="A861" s="60"/>
      <c r="B861" s="61">
        <v>41410</v>
      </c>
      <c r="C861" s="60" t="s">
        <v>283</v>
      </c>
      <c r="D861" s="65" t="s">
        <v>1265</v>
      </c>
      <c r="E861" s="67">
        <v>135</v>
      </c>
    </row>
    <row r="862" spans="1:5" ht="12.75" customHeight="1">
      <c r="A862" s="57"/>
      <c r="B862" s="62">
        <v>41410</v>
      </c>
      <c r="C862" s="57" t="s">
        <v>283</v>
      </c>
      <c r="D862" s="59" t="s">
        <v>1768</v>
      </c>
      <c r="E862" s="68">
        <v>100</v>
      </c>
    </row>
    <row r="863" spans="1:5" ht="12.75" customHeight="1">
      <c r="A863" s="60"/>
      <c r="B863" s="61">
        <v>41407</v>
      </c>
      <c r="C863" s="60" t="s">
        <v>283</v>
      </c>
      <c r="D863" s="65" t="s">
        <v>1283</v>
      </c>
      <c r="E863" s="67">
        <v>150</v>
      </c>
    </row>
    <row r="864" spans="1:5" ht="12.75" customHeight="1">
      <c r="A864" s="57"/>
      <c r="B864" s="62">
        <v>41407</v>
      </c>
      <c r="C864" s="57" t="s">
        <v>283</v>
      </c>
      <c r="D864" s="59" t="s">
        <v>1896</v>
      </c>
      <c r="E864" s="68">
        <v>450</v>
      </c>
    </row>
    <row r="865" spans="1:5" ht="12.75" customHeight="1">
      <c r="A865" s="60"/>
      <c r="B865" s="61">
        <v>41404</v>
      </c>
      <c r="C865" s="60" t="s">
        <v>283</v>
      </c>
      <c r="D865" s="65" t="s">
        <v>1897</v>
      </c>
      <c r="E865" s="67">
        <v>300</v>
      </c>
    </row>
    <row r="866" spans="1:5" ht="12.75" customHeight="1">
      <c r="A866" s="57"/>
      <c r="B866" s="62">
        <v>41401</v>
      </c>
      <c r="C866" s="57" t="s">
        <v>283</v>
      </c>
      <c r="D866" s="59" t="s">
        <v>1898</v>
      </c>
      <c r="E866" s="68">
        <v>250</v>
      </c>
    </row>
    <row r="867" spans="1:5" ht="12.75" customHeight="1">
      <c r="A867" s="60"/>
      <c r="B867" s="61">
        <v>41396</v>
      </c>
      <c r="C867" s="60" t="s">
        <v>283</v>
      </c>
      <c r="D867" s="65" t="s">
        <v>1914</v>
      </c>
      <c r="E867" s="67">
        <v>35</v>
      </c>
    </row>
    <row r="868" spans="1:5" ht="12.75" customHeight="1">
      <c r="A868" s="57"/>
      <c r="B868" s="62">
        <v>41394</v>
      </c>
      <c r="C868" s="57" t="s">
        <v>283</v>
      </c>
      <c r="D868" s="59" t="s">
        <v>1899</v>
      </c>
      <c r="E868" s="68">
        <v>160</v>
      </c>
    </row>
    <row r="869" spans="1:5" ht="12.75" customHeight="1">
      <c r="A869" s="60"/>
      <c r="B869" s="61">
        <v>41394</v>
      </c>
      <c r="C869" s="60" t="s">
        <v>283</v>
      </c>
      <c r="D869" s="65" t="s">
        <v>50</v>
      </c>
      <c r="E869" s="67">
        <v>450</v>
      </c>
    </row>
    <row r="870" spans="1:5" ht="12.75" customHeight="1">
      <c r="A870" s="57"/>
      <c r="B870" s="62">
        <v>41393</v>
      </c>
      <c r="C870" s="57" t="s">
        <v>283</v>
      </c>
      <c r="D870" s="59" t="s">
        <v>1302</v>
      </c>
      <c r="E870" s="68">
        <v>254</v>
      </c>
    </row>
    <row r="871" spans="1:5" ht="12.75" customHeight="1">
      <c r="A871" s="60"/>
      <c r="B871" s="61">
        <v>41393</v>
      </c>
      <c r="C871" s="60" t="s">
        <v>283</v>
      </c>
      <c r="D871" s="65" t="s">
        <v>1872</v>
      </c>
      <c r="E871" s="67">
        <v>280</v>
      </c>
    </row>
    <row r="872" spans="1:5" ht="12.75" customHeight="1">
      <c r="A872" s="57"/>
      <c r="B872" s="62">
        <v>41393</v>
      </c>
      <c r="C872" s="57" t="s">
        <v>283</v>
      </c>
      <c r="D872" s="59" t="s">
        <v>469</v>
      </c>
      <c r="E872" s="68">
        <v>150</v>
      </c>
    </row>
    <row r="873" spans="1:5" ht="12.75" customHeight="1">
      <c r="A873" s="60"/>
      <c r="B873" s="61">
        <v>41393</v>
      </c>
      <c r="C873" s="60" t="s">
        <v>283</v>
      </c>
      <c r="D873" s="65" t="s">
        <v>78</v>
      </c>
      <c r="E873" s="67">
        <v>520</v>
      </c>
    </row>
    <row r="874" spans="1:5" ht="12.75" customHeight="1">
      <c r="A874" s="57"/>
      <c r="B874" s="62">
        <v>41390</v>
      </c>
      <c r="C874" s="57" t="s">
        <v>283</v>
      </c>
      <c r="D874" s="59" t="s">
        <v>1688</v>
      </c>
      <c r="E874" s="68">
        <v>1300</v>
      </c>
    </row>
    <row r="875" spans="1:5" ht="12.75" customHeight="1">
      <c r="A875" s="60"/>
      <c r="B875" s="61">
        <v>41390</v>
      </c>
      <c r="C875" s="60" t="s">
        <v>283</v>
      </c>
      <c r="D875" s="65" t="s">
        <v>1745</v>
      </c>
      <c r="E875" s="67">
        <v>100</v>
      </c>
    </row>
    <row r="876" spans="1:5" ht="12.75" customHeight="1">
      <c r="A876" s="57"/>
      <c r="B876" s="62">
        <v>41390</v>
      </c>
      <c r="C876" s="57" t="s">
        <v>283</v>
      </c>
      <c r="D876" s="59" t="s">
        <v>599</v>
      </c>
      <c r="E876" s="68">
        <v>100</v>
      </c>
    </row>
    <row r="877" spans="1:5" ht="12.75" customHeight="1">
      <c r="A877" s="60"/>
      <c r="B877" s="61">
        <v>41390</v>
      </c>
      <c r="C877" s="60" t="s">
        <v>283</v>
      </c>
      <c r="D877" s="65" t="s">
        <v>1519</v>
      </c>
      <c r="E877" s="67">
        <v>150</v>
      </c>
    </row>
    <row r="878" spans="1:5" ht="12.75" customHeight="1">
      <c r="A878" s="57"/>
      <c r="B878" s="62">
        <v>41388</v>
      </c>
      <c r="C878" s="57" t="s">
        <v>283</v>
      </c>
      <c r="D878" s="59" t="s">
        <v>1900</v>
      </c>
      <c r="E878" s="68">
        <v>150</v>
      </c>
    </row>
    <row r="879" spans="1:5" ht="12.75" customHeight="1">
      <c r="A879" s="60"/>
      <c r="B879" s="61">
        <v>41386</v>
      </c>
      <c r="C879" s="60" t="s">
        <v>283</v>
      </c>
      <c r="D879" s="65" t="s">
        <v>1975</v>
      </c>
      <c r="E879" s="67">
        <v>37</v>
      </c>
    </row>
    <row r="880" spans="1:5" ht="12.75" customHeight="1">
      <c r="A880" s="57"/>
      <c r="B880" s="62">
        <v>41386</v>
      </c>
      <c r="C880" s="57" t="s">
        <v>283</v>
      </c>
      <c r="D880" s="59" t="s">
        <v>1973</v>
      </c>
      <c r="E880" s="68">
        <v>48</v>
      </c>
    </row>
    <row r="881" spans="1:5" ht="12.75" customHeight="1">
      <c r="A881" s="60"/>
      <c r="B881" s="61">
        <v>41386</v>
      </c>
      <c r="C881" s="60" t="s">
        <v>283</v>
      </c>
      <c r="D881" s="65" t="s">
        <v>1972</v>
      </c>
      <c r="E881" s="67">
        <v>25.8</v>
      </c>
    </row>
    <row r="882" spans="1:5" ht="12.75" customHeight="1">
      <c r="A882" s="57"/>
      <c r="B882" s="62">
        <v>41386</v>
      </c>
      <c r="C882" s="57" t="s">
        <v>283</v>
      </c>
      <c r="D882" s="59" t="s">
        <v>1974</v>
      </c>
      <c r="E882" s="68">
        <v>44.2</v>
      </c>
    </row>
    <row r="883" spans="1:5" ht="12.75" customHeight="1">
      <c r="A883" s="60"/>
      <c r="B883" s="61">
        <v>41382</v>
      </c>
      <c r="C883" s="60" t="s">
        <v>283</v>
      </c>
      <c r="D883" s="65" t="s">
        <v>1209</v>
      </c>
      <c r="E883" s="67">
        <v>200</v>
      </c>
    </row>
    <row r="884" spans="1:5" ht="12.75" customHeight="1">
      <c r="A884" s="57"/>
      <c r="B884" s="62">
        <v>41381</v>
      </c>
      <c r="C884" s="57" t="s">
        <v>283</v>
      </c>
      <c r="D884" s="59" t="s">
        <v>1915</v>
      </c>
      <c r="E884" s="68">
        <v>50</v>
      </c>
    </row>
    <row r="885" spans="1:5" ht="12.75" customHeight="1">
      <c r="A885" s="60"/>
      <c r="B885" s="61">
        <v>41381</v>
      </c>
      <c r="C885" s="60" t="s">
        <v>283</v>
      </c>
      <c r="D885" s="65" t="s">
        <v>1873</v>
      </c>
      <c r="E885" s="67">
        <v>72</v>
      </c>
    </row>
    <row r="886" spans="1:5" ht="12.75" customHeight="1">
      <c r="A886" s="57"/>
      <c r="B886" s="62">
        <v>41380</v>
      </c>
      <c r="C886" s="57" t="s">
        <v>283</v>
      </c>
      <c r="D886" s="59" t="s">
        <v>1916</v>
      </c>
      <c r="E886" s="68">
        <v>150</v>
      </c>
    </row>
    <row r="887" spans="1:5" ht="12.75" customHeight="1">
      <c r="A887" s="60"/>
      <c r="B887" s="61">
        <v>41379</v>
      </c>
      <c r="C887" s="60" t="s">
        <v>283</v>
      </c>
      <c r="D887" s="65" t="s">
        <v>1234</v>
      </c>
      <c r="E887" s="67">
        <v>570</v>
      </c>
    </row>
    <row r="888" spans="1:5" ht="12.75" customHeight="1">
      <c r="A888" s="57"/>
      <c r="B888" s="62">
        <v>41376</v>
      </c>
      <c r="C888" s="57" t="s">
        <v>283</v>
      </c>
      <c r="D888" s="59" t="s">
        <v>2410</v>
      </c>
      <c r="E888" s="68">
        <v>45</v>
      </c>
    </row>
    <row r="889" spans="1:5" ht="12.75" customHeight="1">
      <c r="A889" s="60"/>
      <c r="B889" s="61">
        <v>41376</v>
      </c>
      <c r="C889" s="60" t="s">
        <v>283</v>
      </c>
      <c r="D889" s="65" t="s">
        <v>522</v>
      </c>
      <c r="E889" s="67">
        <v>50</v>
      </c>
    </row>
    <row r="890" spans="1:5" ht="12.75" customHeight="1">
      <c r="A890" s="57"/>
      <c r="B890" s="62">
        <v>41375</v>
      </c>
      <c r="C890" s="57" t="s">
        <v>283</v>
      </c>
      <c r="D890" s="59" t="s">
        <v>66</v>
      </c>
      <c r="E890" s="68">
        <v>500</v>
      </c>
    </row>
    <row r="891" spans="1:5" ht="12.75" customHeight="1">
      <c r="A891" s="60"/>
      <c r="B891" s="61">
        <v>41374</v>
      </c>
      <c r="C891" s="60" t="s">
        <v>283</v>
      </c>
      <c r="D891" s="65" t="s">
        <v>1874</v>
      </c>
      <c r="E891" s="67">
        <v>60</v>
      </c>
    </row>
    <row r="892" spans="1:5" ht="12.75" customHeight="1">
      <c r="A892" s="57"/>
      <c r="B892" s="62">
        <v>41373</v>
      </c>
      <c r="C892" s="57" t="s">
        <v>283</v>
      </c>
      <c r="D892" s="59" t="s">
        <v>1843</v>
      </c>
      <c r="E892" s="68">
        <v>200</v>
      </c>
    </row>
    <row r="893" spans="1:5" ht="12.75" customHeight="1">
      <c r="A893" s="60"/>
      <c r="B893" s="61">
        <v>41372</v>
      </c>
      <c r="C893" s="60" t="s">
        <v>283</v>
      </c>
      <c r="D893" s="65" t="s">
        <v>1842</v>
      </c>
      <c r="E893" s="67">
        <v>200</v>
      </c>
    </row>
    <row r="894" spans="1:5" ht="12.75" customHeight="1">
      <c r="A894" s="57"/>
      <c r="B894" s="62">
        <v>41361</v>
      </c>
      <c r="C894" s="57" t="s">
        <v>283</v>
      </c>
      <c r="D894" s="59" t="s">
        <v>1892</v>
      </c>
      <c r="E894" s="68">
        <v>375</v>
      </c>
    </row>
    <row r="895" spans="1:5" ht="12.75" customHeight="1">
      <c r="A895" s="60"/>
      <c r="B895" s="61">
        <v>41361</v>
      </c>
      <c r="C895" s="60" t="s">
        <v>283</v>
      </c>
      <c r="D895" s="65" t="s">
        <v>480</v>
      </c>
      <c r="E895" s="67">
        <v>1092</v>
      </c>
    </row>
    <row r="896" spans="1:5" ht="12.75" customHeight="1">
      <c r="A896" s="57"/>
      <c r="B896" s="62">
        <v>41361</v>
      </c>
      <c r="C896" s="57" t="s">
        <v>283</v>
      </c>
      <c r="D896" s="59" t="s">
        <v>1875</v>
      </c>
      <c r="E896" s="68">
        <v>170</v>
      </c>
    </row>
    <row r="897" spans="1:5" ht="12.75" customHeight="1">
      <c r="A897" s="60"/>
      <c r="B897" s="61">
        <v>41361</v>
      </c>
      <c r="C897" s="60" t="s">
        <v>283</v>
      </c>
      <c r="D897" s="65" t="s">
        <v>1257</v>
      </c>
      <c r="E897" s="67">
        <v>100</v>
      </c>
    </row>
    <row r="898" spans="1:5" ht="12.75" customHeight="1">
      <c r="A898" s="57"/>
      <c r="B898" s="62">
        <v>41361</v>
      </c>
      <c r="C898" s="57" t="s">
        <v>283</v>
      </c>
      <c r="D898" s="59" t="s">
        <v>1257</v>
      </c>
      <c r="E898" s="68">
        <v>100</v>
      </c>
    </row>
    <row r="899" spans="1:5" ht="12.75" customHeight="1">
      <c r="A899" s="60"/>
      <c r="B899" s="61">
        <v>41361</v>
      </c>
      <c r="C899" s="60" t="s">
        <v>283</v>
      </c>
      <c r="D899" s="65" t="s">
        <v>1835</v>
      </c>
      <c r="E899" s="67">
        <v>1500</v>
      </c>
    </row>
    <row r="900" spans="1:5" ht="12.75" customHeight="1">
      <c r="A900" s="57"/>
      <c r="B900" s="62">
        <v>41361</v>
      </c>
      <c r="C900" s="57" t="s">
        <v>283</v>
      </c>
      <c r="D900" s="59" t="s">
        <v>1836</v>
      </c>
      <c r="E900" s="68">
        <v>150</v>
      </c>
    </row>
    <row r="901" spans="1:5" ht="12.75" customHeight="1">
      <c r="A901" s="60"/>
      <c r="B901" s="61">
        <v>41360</v>
      </c>
      <c r="C901" s="60" t="s">
        <v>283</v>
      </c>
      <c r="D901" s="65" t="s">
        <v>2423</v>
      </c>
      <c r="E901" s="67">
        <v>70</v>
      </c>
    </row>
    <row r="902" spans="1:5" ht="12.75" customHeight="1">
      <c r="A902" s="57"/>
      <c r="B902" s="62">
        <v>41360</v>
      </c>
      <c r="C902" s="57" t="s">
        <v>283</v>
      </c>
      <c r="D902" s="59" t="s">
        <v>1863</v>
      </c>
      <c r="E902" s="68">
        <v>1240</v>
      </c>
    </row>
    <row r="903" spans="1:5" ht="12.75" customHeight="1">
      <c r="A903" s="60"/>
      <c r="B903" s="61">
        <v>41360</v>
      </c>
      <c r="C903" s="60" t="s">
        <v>283</v>
      </c>
      <c r="D903" s="65" t="s">
        <v>605</v>
      </c>
      <c r="E903" s="67">
        <v>120</v>
      </c>
    </row>
    <row r="904" spans="1:5" ht="12.75" customHeight="1">
      <c r="A904" s="57"/>
      <c r="B904" s="62">
        <v>41355</v>
      </c>
      <c r="C904" s="57" t="s">
        <v>283</v>
      </c>
      <c r="D904" s="59" t="s">
        <v>466</v>
      </c>
      <c r="E904" s="68">
        <v>70</v>
      </c>
    </row>
    <row r="905" spans="1:5" ht="12.75" customHeight="1">
      <c r="A905" s="60"/>
      <c r="B905" s="61">
        <v>41348</v>
      </c>
      <c r="C905" s="60" t="s">
        <v>283</v>
      </c>
      <c r="D905" s="65" t="s">
        <v>1411</v>
      </c>
      <c r="E905" s="67">
        <v>60</v>
      </c>
    </row>
    <row r="906" spans="1:5" ht="12.75" customHeight="1">
      <c r="A906" s="57"/>
      <c r="B906" s="62">
        <v>41348</v>
      </c>
      <c r="C906" s="57" t="s">
        <v>283</v>
      </c>
      <c r="D906" s="59" t="s">
        <v>1294</v>
      </c>
      <c r="E906" s="68">
        <v>350</v>
      </c>
    </row>
    <row r="907" spans="1:5" ht="12.75" customHeight="1">
      <c r="A907" s="60"/>
      <c r="B907" s="61">
        <v>41348</v>
      </c>
      <c r="C907" s="60" t="s">
        <v>283</v>
      </c>
      <c r="D907" s="65" t="s">
        <v>1838</v>
      </c>
      <c r="E907" s="67">
        <v>168</v>
      </c>
    </row>
    <row r="908" spans="1:5" ht="12.75" customHeight="1">
      <c r="A908" s="57"/>
      <c r="B908" s="62">
        <v>41347</v>
      </c>
      <c r="C908" s="57" t="s">
        <v>283</v>
      </c>
      <c r="D908" s="59" t="s">
        <v>1613</v>
      </c>
      <c r="E908" s="68">
        <v>644.424</v>
      </c>
    </row>
    <row r="909" spans="1:5" ht="12.75" customHeight="1">
      <c r="A909" s="60"/>
      <c r="B909" s="61">
        <v>41347</v>
      </c>
      <c r="C909" s="60" t="s">
        <v>283</v>
      </c>
      <c r="D909" s="65" t="s">
        <v>1613</v>
      </c>
      <c r="E909" s="67">
        <v>150</v>
      </c>
    </row>
    <row r="910" spans="1:5" ht="12.75" customHeight="1">
      <c r="A910" s="57"/>
      <c r="B910" s="62">
        <v>41333</v>
      </c>
      <c r="C910" s="57" t="s">
        <v>283</v>
      </c>
      <c r="D910" s="59" t="s">
        <v>354</v>
      </c>
      <c r="E910" s="68">
        <v>90</v>
      </c>
    </row>
    <row r="911" spans="1:5" ht="12.75" customHeight="1">
      <c r="A911" s="60"/>
      <c r="B911" s="61">
        <v>41333</v>
      </c>
      <c r="C911" s="60" t="s">
        <v>283</v>
      </c>
      <c r="D911" s="65" t="s">
        <v>1839</v>
      </c>
      <c r="E911" s="67">
        <v>256</v>
      </c>
    </row>
    <row r="912" spans="1:5" ht="12.75" customHeight="1">
      <c r="A912" s="57"/>
      <c r="B912" s="62">
        <v>41333</v>
      </c>
      <c r="C912" s="57" t="s">
        <v>283</v>
      </c>
      <c r="D912" s="59" t="s">
        <v>1840</v>
      </c>
      <c r="E912" s="68">
        <v>50</v>
      </c>
    </row>
    <row r="913" spans="1:5" ht="12.75" customHeight="1">
      <c r="A913" s="60"/>
      <c r="B913" s="61">
        <v>41332</v>
      </c>
      <c r="C913" s="60" t="s">
        <v>283</v>
      </c>
      <c r="D913" s="65" t="s">
        <v>540</v>
      </c>
      <c r="E913" s="67">
        <v>170</v>
      </c>
    </row>
    <row r="914" spans="1:5" ht="12.75" customHeight="1">
      <c r="A914" s="57"/>
      <c r="B914" s="62">
        <v>41332</v>
      </c>
      <c r="C914" s="57" t="s">
        <v>283</v>
      </c>
      <c r="D914" s="59" t="s">
        <v>1728</v>
      </c>
      <c r="E914" s="68">
        <v>100</v>
      </c>
    </row>
    <row r="915" spans="1:5" ht="12.75" customHeight="1">
      <c r="A915" s="60"/>
      <c r="B915" s="61">
        <v>41332</v>
      </c>
      <c r="C915" s="60" t="s">
        <v>283</v>
      </c>
      <c r="D915" s="65" t="s">
        <v>1818</v>
      </c>
      <c r="E915" s="67">
        <v>110</v>
      </c>
    </row>
    <row r="916" spans="1:5" ht="12.75" customHeight="1">
      <c r="A916" s="57"/>
      <c r="B916" s="62">
        <v>41331</v>
      </c>
      <c r="C916" s="57" t="s">
        <v>283</v>
      </c>
      <c r="D916" s="59" t="s">
        <v>2421</v>
      </c>
      <c r="E916" s="68">
        <v>40</v>
      </c>
    </row>
    <row r="917" spans="1:5" ht="12.75" customHeight="1">
      <c r="A917" s="60"/>
      <c r="B917" s="61">
        <v>41327</v>
      </c>
      <c r="C917" s="60" t="s">
        <v>283</v>
      </c>
      <c r="D917" s="65" t="s">
        <v>425</v>
      </c>
      <c r="E917" s="67">
        <v>235</v>
      </c>
    </row>
    <row r="918" spans="1:5" ht="12.75" customHeight="1">
      <c r="A918" s="57"/>
      <c r="B918" s="62">
        <v>41327</v>
      </c>
      <c r="C918" s="57" t="s">
        <v>283</v>
      </c>
      <c r="D918" s="59" t="s">
        <v>1359</v>
      </c>
      <c r="E918" s="68">
        <v>505</v>
      </c>
    </row>
    <row r="919" spans="1:5" ht="12.75" customHeight="1">
      <c r="A919" s="60"/>
      <c r="B919" s="61">
        <v>41327</v>
      </c>
      <c r="C919" s="60" t="s">
        <v>283</v>
      </c>
      <c r="D919" s="65" t="s">
        <v>1819</v>
      </c>
      <c r="E919" s="67">
        <v>140</v>
      </c>
    </row>
    <row r="920" spans="1:5" ht="12.75" customHeight="1">
      <c r="A920" s="57"/>
      <c r="B920" s="62">
        <v>41327</v>
      </c>
      <c r="C920" s="57" t="s">
        <v>283</v>
      </c>
      <c r="D920" s="59" t="s">
        <v>1819</v>
      </c>
      <c r="E920" s="68">
        <v>60</v>
      </c>
    </row>
    <row r="921" spans="1:5" ht="12.75" customHeight="1">
      <c r="A921" s="60"/>
      <c r="B921" s="61">
        <v>41323</v>
      </c>
      <c r="C921" s="60" t="s">
        <v>283</v>
      </c>
      <c r="D921" s="65" t="s">
        <v>1834</v>
      </c>
      <c r="E921" s="67">
        <v>290</v>
      </c>
    </row>
    <row r="922" spans="1:5" ht="12.75" customHeight="1">
      <c r="A922" s="57"/>
      <c r="B922" s="62">
        <v>41311</v>
      </c>
      <c r="C922" s="57" t="s">
        <v>283</v>
      </c>
      <c r="D922" s="59" t="s">
        <v>1457</v>
      </c>
      <c r="E922" s="68">
        <v>85</v>
      </c>
    </row>
    <row r="923" spans="1:5" ht="12.75" customHeight="1">
      <c r="A923" s="60"/>
      <c r="B923" s="61">
        <v>41304</v>
      </c>
      <c r="C923" s="60" t="s">
        <v>283</v>
      </c>
      <c r="D923" s="65" t="s">
        <v>1820</v>
      </c>
      <c r="E923" s="67">
        <v>1000</v>
      </c>
    </row>
    <row r="924" spans="1:5" ht="12.75" customHeight="1">
      <c r="A924" s="57"/>
      <c r="B924" s="62">
        <v>41303</v>
      </c>
      <c r="C924" s="57" t="s">
        <v>283</v>
      </c>
      <c r="D924" s="59" t="s">
        <v>2414</v>
      </c>
      <c r="E924" s="68">
        <v>15</v>
      </c>
    </row>
    <row r="925" spans="1:5" ht="12.75" customHeight="1">
      <c r="A925" s="60"/>
      <c r="B925" s="61">
        <v>41303</v>
      </c>
      <c r="C925" s="60" t="s">
        <v>283</v>
      </c>
      <c r="D925" s="65" t="s">
        <v>1783</v>
      </c>
      <c r="E925" s="67">
        <v>36</v>
      </c>
    </row>
    <row r="926" spans="1:5" ht="12.75" customHeight="1">
      <c r="A926" s="57"/>
      <c r="B926" s="62">
        <v>41298</v>
      </c>
      <c r="C926" s="57" t="s">
        <v>283</v>
      </c>
      <c r="D926" s="59" t="s">
        <v>1801</v>
      </c>
      <c r="E926" s="68">
        <v>95</v>
      </c>
    </row>
    <row r="927" spans="1:5" ht="12.75" customHeight="1">
      <c r="A927" s="60"/>
      <c r="B927" s="61">
        <v>41295</v>
      </c>
      <c r="C927" s="60" t="s">
        <v>283</v>
      </c>
      <c r="D927" s="65" t="s">
        <v>1821</v>
      </c>
      <c r="E927" s="67">
        <v>150</v>
      </c>
    </row>
    <row r="928" spans="1:5" ht="12.75" customHeight="1">
      <c r="A928" s="57"/>
      <c r="B928" s="62">
        <v>41295</v>
      </c>
      <c r="C928" s="57" t="s">
        <v>283</v>
      </c>
      <c r="D928" s="59" t="s">
        <v>2425</v>
      </c>
      <c r="E928" s="68">
        <v>300</v>
      </c>
    </row>
    <row r="929" spans="1:5" ht="12.75" customHeight="1">
      <c r="A929" s="60"/>
      <c r="B929" s="61">
        <v>41289</v>
      </c>
      <c r="C929" s="60" t="s">
        <v>283</v>
      </c>
      <c r="D929" s="65" t="s">
        <v>491</v>
      </c>
      <c r="E929" s="67">
        <v>150</v>
      </c>
    </row>
    <row r="930" spans="1:5" ht="12.75" customHeight="1">
      <c r="A930" s="57"/>
      <c r="B930" s="62">
        <v>41281</v>
      </c>
      <c r="C930" s="57" t="s">
        <v>283</v>
      </c>
      <c r="D930" s="59" t="s">
        <v>2016</v>
      </c>
      <c r="E930" s="68">
        <v>43</v>
      </c>
    </row>
    <row r="931" spans="1:5" ht="12.75" customHeight="1">
      <c r="A931" s="60"/>
      <c r="B931" s="61">
        <v>41289</v>
      </c>
      <c r="C931" s="60" t="s">
        <v>283</v>
      </c>
      <c r="D931" s="65" t="s">
        <v>64</v>
      </c>
      <c r="E931" s="67">
        <v>500</v>
      </c>
    </row>
    <row r="932" spans="1:5" ht="12.75" customHeight="1">
      <c r="A932" s="57"/>
      <c r="B932" s="62">
        <v>41281</v>
      </c>
      <c r="C932" s="57" t="s">
        <v>283</v>
      </c>
      <c r="D932" s="59" t="s">
        <v>1800</v>
      </c>
      <c r="E932" s="68">
        <v>315</v>
      </c>
    </row>
    <row r="933" spans="1:5" ht="12.75" customHeight="1">
      <c r="A933" s="60"/>
      <c r="B933" s="61">
        <v>41281</v>
      </c>
      <c r="C933" s="60" t="s">
        <v>283</v>
      </c>
      <c r="D933" s="65" t="s">
        <v>1799</v>
      </c>
      <c r="E933" s="67">
        <v>18.32</v>
      </c>
    </row>
    <row r="934" spans="1:5" ht="12.75" customHeight="1">
      <c r="A934" s="46"/>
      <c r="B934" s="46"/>
      <c r="C934" s="46"/>
      <c r="D934" s="46" t="s">
        <v>1798</v>
      </c>
      <c r="E934" s="47">
        <f>SUM(E628:E933)</f>
        <v>59528.098</v>
      </c>
    </row>
    <row r="935" spans="1:5" s="75" customFormat="1" ht="12.75" customHeight="1">
      <c r="A935" s="38"/>
      <c r="B935" s="87"/>
      <c r="C935" s="87"/>
      <c r="D935" s="87"/>
      <c r="E935" s="32"/>
    </row>
    <row r="936" spans="1:5" s="75" customFormat="1" ht="12.75" customHeight="1">
      <c r="A936" s="38"/>
      <c r="B936" s="56"/>
      <c r="C936" s="56"/>
      <c r="D936" s="56"/>
      <c r="E936" s="32"/>
    </row>
    <row r="937" spans="1:5" s="75" customFormat="1" ht="19.5" customHeight="1">
      <c r="A937" s="220" t="s">
        <v>1484</v>
      </c>
      <c r="B937" s="221"/>
      <c r="C937" s="221"/>
      <c r="D937" s="221"/>
      <c r="E937" s="221"/>
    </row>
    <row r="938" spans="1:5" s="75" customFormat="1" ht="12.75" customHeight="1">
      <c r="A938" s="50" t="s">
        <v>403</v>
      </c>
      <c r="B938" s="50" t="s">
        <v>404</v>
      </c>
      <c r="C938" s="44" t="s">
        <v>4</v>
      </c>
      <c r="D938" s="50" t="s">
        <v>5</v>
      </c>
      <c r="E938" s="45" t="s">
        <v>3210</v>
      </c>
    </row>
    <row r="939" spans="1:5" s="75" customFormat="1" ht="12.75" customHeight="1">
      <c r="A939" s="76"/>
      <c r="B939" s="58">
        <v>41271</v>
      </c>
      <c r="C939" s="57" t="s">
        <v>283</v>
      </c>
      <c r="D939" s="76" t="s">
        <v>2403</v>
      </c>
      <c r="E939" s="68">
        <v>800</v>
      </c>
    </row>
    <row r="940" spans="1:5" s="75" customFormat="1" ht="12.75" customHeight="1">
      <c r="A940" s="77"/>
      <c r="B940" s="90">
        <v>41271</v>
      </c>
      <c r="C940" s="89" t="s">
        <v>283</v>
      </c>
      <c r="D940" s="77" t="s">
        <v>1763</v>
      </c>
      <c r="E940" s="95">
        <v>130</v>
      </c>
    </row>
    <row r="941" spans="1:5" s="75" customFormat="1" ht="12.75" customHeight="1">
      <c r="A941" s="76"/>
      <c r="B941" s="58">
        <v>41270</v>
      </c>
      <c r="C941" s="57" t="s">
        <v>283</v>
      </c>
      <c r="D941" s="76" t="s">
        <v>1822</v>
      </c>
      <c r="E941" s="68">
        <v>420</v>
      </c>
    </row>
    <row r="942" spans="1:5" s="75" customFormat="1" ht="12.75" customHeight="1">
      <c r="A942" s="77"/>
      <c r="B942" s="90">
        <v>41270</v>
      </c>
      <c r="C942" s="89" t="s">
        <v>283</v>
      </c>
      <c r="D942" s="77" t="s">
        <v>1764</v>
      </c>
      <c r="E942" s="95">
        <v>80</v>
      </c>
    </row>
    <row r="943" spans="1:5" s="75" customFormat="1" ht="12.75" customHeight="1">
      <c r="A943" s="76"/>
      <c r="B943" s="58">
        <v>41270</v>
      </c>
      <c r="C943" s="57" t="s">
        <v>283</v>
      </c>
      <c r="D943" s="76" t="s">
        <v>434</v>
      </c>
      <c r="E943" s="68">
        <v>350</v>
      </c>
    </row>
    <row r="944" spans="1:5" s="75" customFormat="1" ht="12.75" customHeight="1">
      <c r="A944" s="77"/>
      <c r="B944" s="90">
        <v>41270</v>
      </c>
      <c r="C944" s="89" t="s">
        <v>283</v>
      </c>
      <c r="D944" s="77" t="s">
        <v>1806</v>
      </c>
      <c r="E944" s="95">
        <v>130</v>
      </c>
    </row>
    <row r="945" spans="1:5" s="75" customFormat="1" ht="12.75" customHeight="1">
      <c r="A945" s="76"/>
      <c r="B945" s="58">
        <v>41269</v>
      </c>
      <c r="C945" s="57" t="s">
        <v>283</v>
      </c>
      <c r="D945" s="76" t="s">
        <v>1807</v>
      </c>
      <c r="E945" s="68">
        <v>80</v>
      </c>
    </row>
    <row r="946" spans="1:5" s="75" customFormat="1" ht="12.75" customHeight="1">
      <c r="A946" s="77"/>
      <c r="B946" s="90">
        <v>41269</v>
      </c>
      <c r="C946" s="89" t="s">
        <v>283</v>
      </c>
      <c r="D946" s="77" t="s">
        <v>1765</v>
      </c>
      <c r="E946" s="95">
        <v>2100</v>
      </c>
    </row>
    <row r="947" spans="1:5" s="75" customFormat="1" ht="12.75" customHeight="1">
      <c r="A947" s="76"/>
      <c r="B947" s="58">
        <v>41264</v>
      </c>
      <c r="C947" s="57" t="s">
        <v>283</v>
      </c>
      <c r="D947" s="76" t="s">
        <v>1614</v>
      </c>
      <c r="E947" s="68">
        <v>38</v>
      </c>
    </row>
    <row r="948" spans="1:5" s="75" customFormat="1" ht="12.75" customHeight="1">
      <c r="A948" s="77"/>
      <c r="B948" s="90">
        <v>41264</v>
      </c>
      <c r="C948" s="89" t="s">
        <v>283</v>
      </c>
      <c r="D948" s="77" t="s">
        <v>2463</v>
      </c>
      <c r="E948" s="95">
        <v>1200</v>
      </c>
    </row>
    <row r="949" spans="1:5" s="75" customFormat="1" ht="12.75" customHeight="1">
      <c r="A949" s="76"/>
      <c r="B949" s="58">
        <v>41264</v>
      </c>
      <c r="C949" s="57" t="s">
        <v>283</v>
      </c>
      <c r="D949" s="76" t="s">
        <v>442</v>
      </c>
      <c r="E949" s="68">
        <v>150</v>
      </c>
    </row>
    <row r="950" spans="1:5" s="75" customFormat="1" ht="12.75" customHeight="1">
      <c r="A950" s="77"/>
      <c r="B950" s="90">
        <v>41264</v>
      </c>
      <c r="C950" s="89" t="s">
        <v>283</v>
      </c>
      <c r="D950" s="77" t="s">
        <v>1766</v>
      </c>
      <c r="E950" s="95">
        <v>55</v>
      </c>
    </row>
    <row r="951" spans="1:5" s="75" customFormat="1" ht="12.75" customHeight="1">
      <c r="A951" s="76"/>
      <c r="B951" s="58">
        <v>41264</v>
      </c>
      <c r="C951" s="57" t="s">
        <v>283</v>
      </c>
      <c r="D951" s="76" t="s">
        <v>1272</v>
      </c>
      <c r="E951" s="68">
        <v>350</v>
      </c>
    </row>
    <row r="952" spans="1:5" s="75" customFormat="1" ht="12.75" customHeight="1">
      <c r="A952" s="77"/>
      <c r="B952" s="90">
        <v>41264</v>
      </c>
      <c r="C952" s="89" t="s">
        <v>283</v>
      </c>
      <c r="D952" s="77" t="s">
        <v>1272</v>
      </c>
      <c r="E952" s="95">
        <v>300</v>
      </c>
    </row>
    <row r="953" spans="1:5" s="75" customFormat="1" ht="12.75" customHeight="1">
      <c r="A953" s="76"/>
      <c r="B953" s="58">
        <v>41264</v>
      </c>
      <c r="C953" s="57" t="s">
        <v>283</v>
      </c>
      <c r="D953" s="76" t="s">
        <v>1767</v>
      </c>
      <c r="E953" s="68">
        <v>77.9</v>
      </c>
    </row>
    <row r="954" spans="1:5" s="75" customFormat="1" ht="12.75" customHeight="1">
      <c r="A954" s="77"/>
      <c r="B954" s="90">
        <v>41264</v>
      </c>
      <c r="C954" s="89" t="s">
        <v>283</v>
      </c>
      <c r="D954" s="77" t="s">
        <v>1767</v>
      </c>
      <c r="E954" s="95">
        <v>55.7</v>
      </c>
    </row>
    <row r="955" spans="1:5" s="75" customFormat="1" ht="12.75" customHeight="1">
      <c r="A955" s="76"/>
      <c r="B955" s="58">
        <v>41264</v>
      </c>
      <c r="C955" s="57" t="s">
        <v>283</v>
      </c>
      <c r="D955" s="76" t="s">
        <v>1767</v>
      </c>
      <c r="E955" s="68">
        <v>55.7</v>
      </c>
    </row>
    <row r="956" spans="1:5" s="75" customFormat="1" ht="12.75" customHeight="1">
      <c r="A956" s="77"/>
      <c r="B956" s="90">
        <v>41264</v>
      </c>
      <c r="C956" s="89" t="s">
        <v>283</v>
      </c>
      <c r="D956" s="77" t="s">
        <v>1767</v>
      </c>
      <c r="E956" s="95">
        <v>55.7</v>
      </c>
    </row>
    <row r="957" spans="1:5" s="75" customFormat="1" ht="12.75" customHeight="1">
      <c r="A957" s="76"/>
      <c r="B957" s="58">
        <v>41263</v>
      </c>
      <c r="C957" s="57" t="s">
        <v>283</v>
      </c>
      <c r="D957" s="76" t="s">
        <v>1805</v>
      </c>
      <c r="E957" s="68">
        <v>60</v>
      </c>
    </row>
    <row r="958" spans="1:5" s="75" customFormat="1" ht="12.75" customHeight="1">
      <c r="A958" s="77"/>
      <c r="B958" s="90">
        <v>41263</v>
      </c>
      <c r="C958" s="89" t="s">
        <v>283</v>
      </c>
      <c r="D958" s="77" t="s">
        <v>1768</v>
      </c>
      <c r="E958" s="95">
        <v>100</v>
      </c>
    </row>
    <row r="959" spans="1:5" s="75" customFormat="1" ht="12.75" customHeight="1">
      <c r="A959" s="76"/>
      <c r="B959" s="58">
        <v>41262</v>
      </c>
      <c r="C959" s="57" t="s">
        <v>283</v>
      </c>
      <c r="D959" s="76" t="s">
        <v>1804</v>
      </c>
      <c r="E959" s="68">
        <v>26</v>
      </c>
    </row>
    <row r="960" spans="1:5" s="75" customFormat="1" ht="12.75" customHeight="1">
      <c r="A960" s="77"/>
      <c r="B960" s="90">
        <v>41262</v>
      </c>
      <c r="C960" s="89" t="s">
        <v>283</v>
      </c>
      <c r="D960" s="77" t="s">
        <v>1804</v>
      </c>
      <c r="E960" s="95">
        <v>40</v>
      </c>
    </row>
    <row r="961" spans="1:5" s="75" customFormat="1" ht="12.75" customHeight="1">
      <c r="A961" s="76"/>
      <c r="B961" s="58">
        <v>41260</v>
      </c>
      <c r="C961" s="57" t="s">
        <v>283</v>
      </c>
      <c r="D961" s="76" t="s">
        <v>468</v>
      </c>
      <c r="E961" s="68">
        <v>500</v>
      </c>
    </row>
    <row r="962" spans="1:5" s="75" customFormat="1" ht="12.75" customHeight="1">
      <c r="A962" s="77"/>
      <c r="B962" s="90">
        <v>41260</v>
      </c>
      <c r="C962" s="89" t="s">
        <v>283</v>
      </c>
      <c r="D962" s="77" t="s">
        <v>1769</v>
      </c>
      <c r="E962" s="95">
        <v>70</v>
      </c>
    </row>
    <row r="963" spans="1:5" s="75" customFormat="1" ht="12.75" customHeight="1">
      <c r="A963" s="76"/>
      <c r="B963" s="58">
        <v>41257</v>
      </c>
      <c r="C963" s="57" t="s">
        <v>283</v>
      </c>
      <c r="D963" s="76" t="s">
        <v>1391</v>
      </c>
      <c r="E963" s="68">
        <v>650</v>
      </c>
    </row>
    <row r="964" spans="1:5" s="75" customFormat="1" ht="12.75" customHeight="1">
      <c r="A964" s="77"/>
      <c r="B964" s="90">
        <v>41243</v>
      </c>
      <c r="C964" s="89" t="s">
        <v>283</v>
      </c>
      <c r="D964" s="77" t="s">
        <v>455</v>
      </c>
      <c r="E964" s="95">
        <v>41.06</v>
      </c>
    </row>
    <row r="965" spans="1:5" s="75" customFormat="1" ht="12.75" customHeight="1">
      <c r="A965" s="76"/>
      <c r="B965" s="58">
        <v>41257</v>
      </c>
      <c r="C965" s="57" t="s">
        <v>283</v>
      </c>
      <c r="D965" s="76" t="s">
        <v>1761</v>
      </c>
      <c r="E965" s="68">
        <v>62.9</v>
      </c>
    </row>
    <row r="966" spans="1:5" s="75" customFormat="1" ht="12.75" customHeight="1">
      <c r="A966" s="77"/>
      <c r="B966" s="90">
        <v>41257</v>
      </c>
      <c r="C966" s="89" t="s">
        <v>283</v>
      </c>
      <c r="D966" s="77" t="s">
        <v>1761</v>
      </c>
      <c r="E966" s="95">
        <v>53.8</v>
      </c>
    </row>
    <row r="967" spans="1:5" s="75" customFormat="1" ht="12.75" customHeight="1">
      <c r="A967" s="76"/>
      <c r="B967" s="58">
        <v>41257</v>
      </c>
      <c r="C967" s="57" t="s">
        <v>283</v>
      </c>
      <c r="D967" s="76" t="s">
        <v>1761</v>
      </c>
      <c r="E967" s="68">
        <v>52.2</v>
      </c>
    </row>
    <row r="968" spans="1:5" s="75" customFormat="1" ht="12.75" customHeight="1">
      <c r="A968" s="77"/>
      <c r="B968" s="90">
        <v>41257</v>
      </c>
      <c r="C968" s="89" t="s">
        <v>283</v>
      </c>
      <c r="D968" s="77" t="s">
        <v>1761</v>
      </c>
      <c r="E968" s="95">
        <v>51.1</v>
      </c>
    </row>
    <row r="969" spans="1:5" s="75" customFormat="1" ht="12.75" customHeight="1">
      <c r="A969" s="76"/>
      <c r="B969" s="58">
        <v>41255</v>
      </c>
      <c r="C969" s="57" t="s">
        <v>283</v>
      </c>
      <c r="D969" s="76" t="s">
        <v>1770</v>
      </c>
      <c r="E969" s="68">
        <v>400</v>
      </c>
    </row>
    <row r="970" spans="1:5" s="75" customFormat="1" ht="12.75" customHeight="1">
      <c r="A970" s="77"/>
      <c r="B970" s="90">
        <v>41255</v>
      </c>
      <c r="C970" s="89" t="s">
        <v>283</v>
      </c>
      <c r="D970" s="77" t="s">
        <v>14</v>
      </c>
      <c r="E970" s="95">
        <v>85</v>
      </c>
    </row>
    <row r="971" spans="1:5" s="75" customFormat="1" ht="12.75" customHeight="1">
      <c r="A971" s="76"/>
      <c r="B971" s="58">
        <v>41255</v>
      </c>
      <c r="C971" s="57" t="s">
        <v>283</v>
      </c>
      <c r="D971" s="76" t="s">
        <v>14</v>
      </c>
      <c r="E971" s="68">
        <v>85</v>
      </c>
    </row>
    <row r="972" spans="1:5" s="75" customFormat="1" ht="12.75" customHeight="1">
      <c r="A972" s="77"/>
      <c r="B972" s="90">
        <v>41254</v>
      </c>
      <c r="C972" s="89" t="s">
        <v>283</v>
      </c>
      <c r="D972" s="77" t="s">
        <v>1771</v>
      </c>
      <c r="E972" s="95">
        <v>915</v>
      </c>
    </row>
    <row r="973" spans="1:5" s="75" customFormat="1" ht="12.75" customHeight="1">
      <c r="A973" s="76"/>
      <c r="B973" s="58">
        <v>41253</v>
      </c>
      <c r="C973" s="57" t="s">
        <v>283</v>
      </c>
      <c r="D973" s="76" t="s">
        <v>1723</v>
      </c>
      <c r="E973" s="68">
        <v>364</v>
      </c>
    </row>
    <row r="974" spans="1:5" s="75" customFormat="1" ht="12.75" customHeight="1">
      <c r="A974" s="77"/>
      <c r="B974" s="90">
        <v>41250</v>
      </c>
      <c r="C974" s="89" t="s">
        <v>283</v>
      </c>
      <c r="D974" s="77" t="s">
        <v>2420</v>
      </c>
      <c r="E974" s="95">
        <v>600</v>
      </c>
    </row>
    <row r="975" spans="1:5" s="75" customFormat="1" ht="12.75" customHeight="1">
      <c r="A975" s="76"/>
      <c r="B975" s="58">
        <v>41248</v>
      </c>
      <c r="C975" s="57" t="s">
        <v>283</v>
      </c>
      <c r="D975" s="76" t="s">
        <v>2464</v>
      </c>
      <c r="E975" s="68">
        <v>175.15</v>
      </c>
    </row>
    <row r="976" spans="1:5" s="75" customFormat="1" ht="12.75" customHeight="1">
      <c r="A976" s="77"/>
      <c r="B976" s="90">
        <v>41248</v>
      </c>
      <c r="C976" s="89" t="s">
        <v>283</v>
      </c>
      <c r="D976" s="77" t="s">
        <v>1772</v>
      </c>
      <c r="E976" s="95">
        <v>400</v>
      </c>
    </row>
    <row r="977" spans="1:5" s="75" customFormat="1" ht="12.75" customHeight="1">
      <c r="A977" s="76"/>
      <c r="B977" s="58">
        <v>41248</v>
      </c>
      <c r="C977" s="57" t="s">
        <v>283</v>
      </c>
      <c r="D977" s="76" t="s">
        <v>1220</v>
      </c>
      <c r="E977" s="68">
        <v>1200</v>
      </c>
    </row>
    <row r="978" spans="1:5" s="75" customFormat="1" ht="12.75" customHeight="1">
      <c r="A978" s="77"/>
      <c r="B978" s="90">
        <v>41246</v>
      </c>
      <c r="C978" s="89" t="s">
        <v>283</v>
      </c>
      <c r="D978" s="77" t="s">
        <v>1262</v>
      </c>
      <c r="E978" s="95">
        <v>750</v>
      </c>
    </row>
    <row r="979" spans="1:5" s="75" customFormat="1" ht="12.75" customHeight="1">
      <c r="A979" s="76"/>
      <c r="B979" s="58">
        <v>41244</v>
      </c>
      <c r="C979" s="57" t="s">
        <v>283</v>
      </c>
      <c r="D979" s="76" t="s">
        <v>1773</v>
      </c>
      <c r="E979" s="68">
        <v>940</v>
      </c>
    </row>
    <row r="980" spans="1:5" s="75" customFormat="1" ht="12.75" customHeight="1">
      <c r="A980" s="77"/>
      <c r="B980" s="90">
        <v>41241</v>
      </c>
      <c r="C980" s="89" t="s">
        <v>283</v>
      </c>
      <c r="D980" s="77" t="s">
        <v>1774</v>
      </c>
      <c r="E980" s="95">
        <v>72</v>
      </c>
    </row>
    <row r="981" spans="1:5" s="75" customFormat="1" ht="12.75" customHeight="1">
      <c r="A981" s="76"/>
      <c r="B981" s="58">
        <v>41239</v>
      </c>
      <c r="C981" s="57" t="s">
        <v>283</v>
      </c>
      <c r="D981" s="76" t="s">
        <v>1775</v>
      </c>
      <c r="E981" s="68">
        <v>100</v>
      </c>
    </row>
    <row r="982" spans="1:5" s="75" customFormat="1" ht="12.75" customHeight="1">
      <c r="A982" s="77"/>
      <c r="B982" s="90">
        <v>41239</v>
      </c>
      <c r="C982" s="89" t="s">
        <v>283</v>
      </c>
      <c r="D982" s="77" t="s">
        <v>1775</v>
      </c>
      <c r="E982" s="95">
        <v>30</v>
      </c>
    </row>
    <row r="983" spans="1:5" s="75" customFormat="1" ht="12.75" customHeight="1">
      <c r="A983" s="76"/>
      <c r="B983" s="58">
        <v>41236</v>
      </c>
      <c r="C983" s="57" t="s">
        <v>283</v>
      </c>
      <c r="D983" s="76" t="s">
        <v>2230</v>
      </c>
      <c r="E983" s="68">
        <v>140</v>
      </c>
    </row>
    <row r="984" spans="1:5" s="75" customFormat="1" ht="12.75" customHeight="1">
      <c r="A984" s="77"/>
      <c r="B984" s="90">
        <v>41236</v>
      </c>
      <c r="C984" s="89" t="s">
        <v>283</v>
      </c>
      <c r="D984" s="77" t="s">
        <v>1735</v>
      </c>
      <c r="E984" s="95">
        <v>500</v>
      </c>
    </row>
    <row r="985" spans="1:5" s="75" customFormat="1" ht="12.75" customHeight="1">
      <c r="A985" s="76"/>
      <c r="B985" s="58">
        <v>41235</v>
      </c>
      <c r="C985" s="57" t="s">
        <v>283</v>
      </c>
      <c r="D985" s="76" t="s">
        <v>436</v>
      </c>
      <c r="E985" s="68">
        <v>240</v>
      </c>
    </row>
    <row r="986" spans="1:5" s="75" customFormat="1" ht="12.75" customHeight="1">
      <c r="A986" s="77"/>
      <c r="B986" s="90">
        <v>41232</v>
      </c>
      <c r="C986" s="89" t="s">
        <v>283</v>
      </c>
      <c r="D986" s="77" t="s">
        <v>1762</v>
      </c>
      <c r="E986" s="95">
        <v>700</v>
      </c>
    </row>
    <row r="987" spans="1:5" s="75" customFormat="1" ht="12.75" customHeight="1">
      <c r="A987" s="76"/>
      <c r="B987" s="58">
        <v>41229</v>
      </c>
      <c r="C987" s="57" t="s">
        <v>283</v>
      </c>
      <c r="D987" s="76" t="s">
        <v>2465</v>
      </c>
      <c r="E987" s="68">
        <v>10</v>
      </c>
    </row>
    <row r="988" spans="1:5" s="75" customFormat="1" ht="12.75" customHeight="1">
      <c r="A988" s="77"/>
      <c r="B988" s="90">
        <v>41227</v>
      </c>
      <c r="C988" s="89" t="s">
        <v>283</v>
      </c>
      <c r="D988" s="77" t="s">
        <v>1736</v>
      </c>
      <c r="E988" s="95">
        <v>150</v>
      </c>
    </row>
    <row r="989" spans="1:5" s="75" customFormat="1" ht="12.75" customHeight="1">
      <c r="A989" s="76"/>
      <c r="B989" s="58">
        <v>41226</v>
      </c>
      <c r="C989" s="57" t="s">
        <v>283</v>
      </c>
      <c r="D989" s="76" t="s">
        <v>1737</v>
      </c>
      <c r="E989" s="68">
        <v>20</v>
      </c>
    </row>
    <row r="990" spans="1:5" s="75" customFormat="1" ht="12.75" customHeight="1">
      <c r="A990" s="77"/>
      <c r="B990" s="90">
        <v>41225</v>
      </c>
      <c r="C990" s="89" t="s">
        <v>283</v>
      </c>
      <c r="D990" s="77" t="s">
        <v>1738</v>
      </c>
      <c r="E990" s="95">
        <v>150</v>
      </c>
    </row>
    <row r="991" spans="1:5" s="75" customFormat="1" ht="12.75" customHeight="1">
      <c r="A991" s="76"/>
      <c r="B991" s="58">
        <v>41222</v>
      </c>
      <c r="C991" s="57" t="s">
        <v>283</v>
      </c>
      <c r="D991" s="76" t="s">
        <v>1739</v>
      </c>
      <c r="E991" s="68">
        <v>200</v>
      </c>
    </row>
    <row r="992" spans="1:5" s="75" customFormat="1" ht="12.75" customHeight="1">
      <c r="A992" s="77"/>
      <c r="B992" s="90">
        <v>41221</v>
      </c>
      <c r="C992" s="89" t="s">
        <v>283</v>
      </c>
      <c r="D992" s="77" t="s">
        <v>50</v>
      </c>
      <c r="E992" s="95">
        <v>500</v>
      </c>
    </row>
    <row r="993" spans="1:5" s="75" customFormat="1" ht="12.75" customHeight="1">
      <c r="A993" s="76"/>
      <c r="B993" s="58">
        <v>41221</v>
      </c>
      <c r="C993" s="57" t="s">
        <v>283</v>
      </c>
      <c r="D993" s="76" t="s">
        <v>494</v>
      </c>
      <c r="E993" s="68">
        <v>73</v>
      </c>
    </row>
    <row r="994" spans="1:5" s="75" customFormat="1" ht="12.75" customHeight="1">
      <c r="A994" s="77"/>
      <c r="B994" s="90">
        <v>41219</v>
      </c>
      <c r="C994" s="89" t="s">
        <v>283</v>
      </c>
      <c r="D994" s="77" t="s">
        <v>1760</v>
      </c>
      <c r="E994" s="95">
        <v>15</v>
      </c>
    </row>
    <row r="995" spans="1:5" s="75" customFormat="1" ht="12.75" customHeight="1">
      <c r="A995" s="76"/>
      <c r="B995" s="58">
        <v>41219</v>
      </c>
      <c r="C995" s="57" t="s">
        <v>283</v>
      </c>
      <c r="D995" s="76" t="s">
        <v>1760</v>
      </c>
      <c r="E995" s="68">
        <v>85</v>
      </c>
    </row>
    <row r="996" spans="1:5" s="75" customFormat="1" ht="12.75" customHeight="1">
      <c r="A996" s="77"/>
      <c r="B996" s="90">
        <v>41214</v>
      </c>
      <c r="C996" s="89" t="s">
        <v>283</v>
      </c>
      <c r="D996" s="77" t="s">
        <v>1740</v>
      </c>
      <c r="E996" s="95">
        <v>47.5</v>
      </c>
    </row>
    <row r="997" spans="1:5" s="75" customFormat="1" ht="12.75" customHeight="1">
      <c r="A997" s="76"/>
      <c r="B997" s="58">
        <v>41214</v>
      </c>
      <c r="C997" s="57" t="s">
        <v>283</v>
      </c>
      <c r="D997" s="76" t="s">
        <v>1741</v>
      </c>
      <c r="E997" s="68">
        <v>42.5</v>
      </c>
    </row>
    <row r="998" spans="1:5" s="75" customFormat="1" ht="12.75" customHeight="1">
      <c r="A998" s="77"/>
      <c r="B998" s="90">
        <v>41213</v>
      </c>
      <c r="C998" s="89" t="s">
        <v>283</v>
      </c>
      <c r="D998" s="77" t="s">
        <v>1291</v>
      </c>
      <c r="E998" s="95">
        <v>250</v>
      </c>
    </row>
    <row r="999" spans="1:5" s="75" customFormat="1" ht="12.75" customHeight="1">
      <c r="A999" s="76"/>
      <c r="B999" s="58">
        <v>41213</v>
      </c>
      <c r="C999" s="57" t="s">
        <v>283</v>
      </c>
      <c r="D999" s="76" t="s">
        <v>372</v>
      </c>
      <c r="E999" s="68">
        <v>300</v>
      </c>
    </row>
    <row r="1000" spans="1:5" s="75" customFormat="1" ht="12.75" customHeight="1">
      <c r="A1000" s="77"/>
      <c r="B1000" s="90">
        <v>41213</v>
      </c>
      <c r="C1000" s="89" t="s">
        <v>283</v>
      </c>
      <c r="D1000" s="77" t="s">
        <v>1701</v>
      </c>
      <c r="E1000" s="95">
        <v>1400</v>
      </c>
    </row>
    <row r="1001" spans="1:5" s="75" customFormat="1" ht="12.75" customHeight="1">
      <c r="A1001" s="76"/>
      <c r="B1001" s="58">
        <v>41213</v>
      </c>
      <c r="C1001" s="57" t="s">
        <v>283</v>
      </c>
      <c r="D1001" s="76" t="s">
        <v>1701</v>
      </c>
      <c r="E1001" s="68">
        <v>1900</v>
      </c>
    </row>
    <row r="1002" spans="1:5" s="75" customFormat="1" ht="12.75" customHeight="1">
      <c r="A1002" s="77"/>
      <c r="B1002" s="90">
        <v>41212</v>
      </c>
      <c r="C1002" s="89" t="s">
        <v>283</v>
      </c>
      <c r="D1002" s="77" t="s">
        <v>1702</v>
      </c>
      <c r="E1002" s="95">
        <v>1000</v>
      </c>
    </row>
    <row r="1003" spans="1:5" s="75" customFormat="1" ht="12.75" customHeight="1">
      <c r="A1003" s="76"/>
      <c r="B1003" s="58">
        <v>41211</v>
      </c>
      <c r="C1003" s="57" t="s">
        <v>283</v>
      </c>
      <c r="D1003" s="76" t="s">
        <v>1237</v>
      </c>
      <c r="E1003" s="68">
        <v>80</v>
      </c>
    </row>
    <row r="1004" spans="1:5" s="75" customFormat="1" ht="12.75" customHeight="1">
      <c r="A1004" s="77"/>
      <c r="B1004" s="90">
        <v>41208</v>
      </c>
      <c r="C1004" s="89" t="s">
        <v>283</v>
      </c>
      <c r="D1004" s="77" t="s">
        <v>1734</v>
      </c>
      <c r="E1004" s="95">
        <v>251.368</v>
      </c>
    </row>
    <row r="1005" spans="1:5" s="75" customFormat="1" ht="12.75" customHeight="1">
      <c r="A1005" s="76"/>
      <c r="B1005" s="58">
        <v>41208</v>
      </c>
      <c r="C1005" s="57" t="s">
        <v>283</v>
      </c>
      <c r="D1005" s="76" t="s">
        <v>1703</v>
      </c>
      <c r="E1005" s="68">
        <v>65</v>
      </c>
    </row>
    <row r="1006" spans="1:5" s="75" customFormat="1" ht="12.75" customHeight="1">
      <c r="A1006" s="77"/>
      <c r="B1006" s="90">
        <v>41204</v>
      </c>
      <c r="C1006" s="89" t="s">
        <v>283</v>
      </c>
      <c r="D1006" s="77" t="s">
        <v>1733</v>
      </c>
      <c r="E1006" s="95">
        <v>20</v>
      </c>
    </row>
    <row r="1007" spans="1:5" s="75" customFormat="1" ht="12.75" customHeight="1">
      <c r="A1007" s="76"/>
      <c r="B1007" s="58">
        <v>41201</v>
      </c>
      <c r="C1007" s="57" t="s">
        <v>283</v>
      </c>
      <c r="D1007" s="76" t="s">
        <v>274</v>
      </c>
      <c r="E1007" s="68">
        <v>600</v>
      </c>
    </row>
    <row r="1008" spans="1:5" s="75" customFormat="1" ht="12.75" customHeight="1">
      <c r="A1008" s="77"/>
      <c r="B1008" s="90">
        <v>41200</v>
      </c>
      <c r="C1008" s="89" t="s">
        <v>283</v>
      </c>
      <c r="D1008" s="77" t="s">
        <v>1262</v>
      </c>
      <c r="E1008" s="95">
        <v>160</v>
      </c>
    </row>
    <row r="1009" spans="1:5" s="75" customFormat="1" ht="12.75" customHeight="1">
      <c r="A1009" s="76"/>
      <c r="B1009" s="58">
        <v>41198</v>
      </c>
      <c r="C1009" s="57" t="s">
        <v>283</v>
      </c>
      <c r="D1009" s="76" t="s">
        <v>1704</v>
      </c>
      <c r="E1009" s="68">
        <v>150</v>
      </c>
    </row>
    <row r="1010" spans="1:5" s="75" customFormat="1" ht="12.75" customHeight="1">
      <c r="A1010" s="77"/>
      <c r="B1010" s="90">
        <v>41198</v>
      </c>
      <c r="C1010" s="89" t="s">
        <v>283</v>
      </c>
      <c r="D1010" s="77" t="s">
        <v>1732</v>
      </c>
      <c r="E1010" s="95">
        <v>39</v>
      </c>
    </row>
    <row r="1011" spans="1:5" s="75" customFormat="1" ht="12.75" customHeight="1">
      <c r="A1011" s="76"/>
      <c r="B1011" s="58">
        <v>41198</v>
      </c>
      <c r="C1011" s="57" t="s">
        <v>283</v>
      </c>
      <c r="D1011" s="76" t="s">
        <v>1732</v>
      </c>
      <c r="E1011" s="68">
        <v>39</v>
      </c>
    </row>
    <row r="1012" spans="1:5" s="75" customFormat="1" ht="12.75" customHeight="1">
      <c r="A1012" s="77"/>
      <c r="B1012" s="90">
        <v>41197</v>
      </c>
      <c r="C1012" s="89" t="s">
        <v>283</v>
      </c>
      <c r="D1012" s="77" t="s">
        <v>1731</v>
      </c>
      <c r="E1012" s="95">
        <v>200</v>
      </c>
    </row>
    <row r="1013" spans="1:5" s="75" customFormat="1" ht="12.75" customHeight="1">
      <c r="A1013" s="76"/>
      <c r="B1013" s="58">
        <v>41197</v>
      </c>
      <c r="C1013" s="57" t="s">
        <v>283</v>
      </c>
      <c r="D1013" s="76" t="s">
        <v>2466</v>
      </c>
      <c r="E1013" s="68">
        <v>100</v>
      </c>
    </row>
    <row r="1014" spans="1:5" s="75" customFormat="1" ht="12.75" customHeight="1">
      <c r="A1014" s="77"/>
      <c r="B1014" s="90">
        <v>41193</v>
      </c>
      <c r="C1014" s="89" t="s">
        <v>283</v>
      </c>
      <c r="D1014" s="77" t="s">
        <v>1833</v>
      </c>
      <c r="E1014" s="95">
        <v>180</v>
      </c>
    </row>
    <row r="1015" spans="1:5" s="75" customFormat="1" ht="12.75" customHeight="1">
      <c r="A1015" s="76"/>
      <c r="B1015" s="58">
        <v>41193</v>
      </c>
      <c r="C1015" s="57" t="s">
        <v>283</v>
      </c>
      <c r="D1015" s="76" t="s">
        <v>30</v>
      </c>
      <c r="E1015" s="68">
        <v>10</v>
      </c>
    </row>
    <row r="1016" spans="1:5" s="75" customFormat="1" ht="12.75" customHeight="1">
      <c r="A1016" s="77"/>
      <c r="B1016" s="90">
        <v>41193</v>
      </c>
      <c r="C1016" s="89" t="s">
        <v>283</v>
      </c>
      <c r="D1016" s="77" t="s">
        <v>30</v>
      </c>
      <c r="E1016" s="95">
        <v>26</v>
      </c>
    </row>
    <row r="1017" spans="1:5" s="75" customFormat="1" ht="12.75" customHeight="1">
      <c r="A1017" s="76"/>
      <c r="B1017" s="58">
        <v>41193</v>
      </c>
      <c r="C1017" s="57" t="s">
        <v>283</v>
      </c>
      <c r="D1017" s="76" t="s">
        <v>30</v>
      </c>
      <c r="E1017" s="68">
        <v>27</v>
      </c>
    </row>
    <row r="1018" spans="1:5" s="75" customFormat="1" ht="12.75" customHeight="1">
      <c r="A1018" s="77"/>
      <c r="B1018" s="90">
        <v>41193</v>
      </c>
      <c r="C1018" s="89" t="s">
        <v>283</v>
      </c>
      <c r="D1018" s="77" t="s">
        <v>30</v>
      </c>
      <c r="E1018" s="95">
        <v>29</v>
      </c>
    </row>
    <row r="1019" spans="1:5" s="75" customFormat="1" ht="12.75" customHeight="1">
      <c r="A1019" s="76"/>
      <c r="B1019" s="58">
        <v>41193</v>
      </c>
      <c r="C1019" s="57" t="s">
        <v>283</v>
      </c>
      <c r="D1019" s="76" t="s">
        <v>30</v>
      </c>
      <c r="E1019" s="68">
        <v>35</v>
      </c>
    </row>
    <row r="1020" spans="1:5" s="75" customFormat="1" ht="12.75" customHeight="1">
      <c r="A1020" s="77"/>
      <c r="B1020" s="90">
        <v>41193</v>
      </c>
      <c r="C1020" s="89" t="s">
        <v>283</v>
      </c>
      <c r="D1020" s="77" t="s">
        <v>30</v>
      </c>
      <c r="E1020" s="95">
        <v>57</v>
      </c>
    </row>
    <row r="1021" spans="1:5" s="75" customFormat="1" ht="12.75" customHeight="1">
      <c r="A1021" s="76"/>
      <c r="B1021" s="58">
        <v>41193</v>
      </c>
      <c r="C1021" s="57" t="s">
        <v>283</v>
      </c>
      <c r="D1021" s="76" t="s">
        <v>30</v>
      </c>
      <c r="E1021" s="68">
        <v>38</v>
      </c>
    </row>
    <row r="1022" spans="1:5" s="75" customFormat="1" ht="12.75" customHeight="1">
      <c r="A1022" s="77"/>
      <c r="B1022" s="90">
        <v>41193</v>
      </c>
      <c r="C1022" s="89" t="s">
        <v>283</v>
      </c>
      <c r="D1022" s="77" t="s">
        <v>30</v>
      </c>
      <c r="E1022" s="95">
        <v>35</v>
      </c>
    </row>
    <row r="1023" spans="1:5" s="75" customFormat="1" ht="12.75" customHeight="1">
      <c r="A1023" s="76"/>
      <c r="B1023" s="58">
        <v>41193</v>
      </c>
      <c r="C1023" s="57" t="s">
        <v>283</v>
      </c>
      <c r="D1023" s="76" t="s">
        <v>30</v>
      </c>
      <c r="E1023" s="68">
        <v>43</v>
      </c>
    </row>
    <row r="1024" spans="1:5" s="75" customFormat="1" ht="12.75" customHeight="1">
      <c r="A1024" s="77"/>
      <c r="B1024" s="90">
        <v>41193</v>
      </c>
      <c r="C1024" s="89" t="s">
        <v>283</v>
      </c>
      <c r="D1024" s="77" t="s">
        <v>1705</v>
      </c>
      <c r="E1024" s="95">
        <v>60</v>
      </c>
    </row>
    <row r="1025" spans="1:5" s="75" customFormat="1" ht="12.75" customHeight="1">
      <c r="A1025" s="76"/>
      <c r="B1025" s="58">
        <v>41186</v>
      </c>
      <c r="C1025" s="57" t="s">
        <v>283</v>
      </c>
      <c r="D1025" s="76" t="s">
        <v>1706</v>
      </c>
      <c r="E1025" s="68">
        <v>170</v>
      </c>
    </row>
    <row r="1026" spans="1:5" s="75" customFormat="1" ht="12.75" customHeight="1">
      <c r="A1026" s="77"/>
      <c r="B1026" s="90">
        <v>41185</v>
      </c>
      <c r="C1026" s="89" t="s">
        <v>283</v>
      </c>
      <c r="D1026" s="77" t="s">
        <v>334</v>
      </c>
      <c r="E1026" s="95">
        <v>150</v>
      </c>
    </row>
    <row r="1027" spans="1:5" s="75" customFormat="1" ht="12.75" customHeight="1">
      <c r="A1027" s="76"/>
      <c r="B1027" s="58">
        <v>41180</v>
      </c>
      <c r="C1027" s="57" t="s">
        <v>283</v>
      </c>
      <c r="D1027" s="76" t="s">
        <v>1716</v>
      </c>
      <c r="E1027" s="68">
        <v>28.996</v>
      </c>
    </row>
    <row r="1028" spans="1:5" s="75" customFormat="1" ht="12.75" customHeight="1">
      <c r="A1028" s="77"/>
      <c r="B1028" s="90">
        <v>41180</v>
      </c>
      <c r="C1028" s="89" t="s">
        <v>283</v>
      </c>
      <c r="D1028" s="77" t="s">
        <v>1716</v>
      </c>
      <c r="E1028" s="95">
        <v>38.668</v>
      </c>
    </row>
    <row r="1029" spans="1:5" s="75" customFormat="1" ht="12.75" customHeight="1">
      <c r="A1029" s="76"/>
      <c r="B1029" s="58">
        <v>41180</v>
      </c>
      <c r="C1029" s="57" t="s">
        <v>283</v>
      </c>
      <c r="D1029" s="76" t="s">
        <v>1716</v>
      </c>
      <c r="E1029" s="68">
        <v>38.668</v>
      </c>
    </row>
    <row r="1030" spans="1:5" s="75" customFormat="1" ht="12.75" customHeight="1">
      <c r="A1030" s="77"/>
      <c r="B1030" s="90">
        <v>41180</v>
      </c>
      <c r="C1030" s="89" t="s">
        <v>283</v>
      </c>
      <c r="D1030" s="77" t="s">
        <v>1716</v>
      </c>
      <c r="E1030" s="95">
        <v>38.668</v>
      </c>
    </row>
    <row r="1031" spans="1:5" s="75" customFormat="1" ht="12.75" customHeight="1">
      <c r="A1031" s="76"/>
      <c r="B1031" s="58">
        <v>41179</v>
      </c>
      <c r="C1031" s="57" t="s">
        <v>283</v>
      </c>
      <c r="D1031" s="76" t="s">
        <v>1673</v>
      </c>
      <c r="E1031" s="68">
        <v>74</v>
      </c>
    </row>
    <row r="1032" spans="1:5" s="75" customFormat="1" ht="12.75" customHeight="1">
      <c r="A1032" s="77"/>
      <c r="B1032" s="90">
        <v>41179</v>
      </c>
      <c r="C1032" s="89" t="s">
        <v>283</v>
      </c>
      <c r="D1032" s="77" t="s">
        <v>1670</v>
      </c>
      <c r="E1032" s="95">
        <v>116</v>
      </c>
    </row>
    <row r="1033" spans="1:5" s="75" customFormat="1" ht="12.75" customHeight="1">
      <c r="A1033" s="76"/>
      <c r="B1033" s="58">
        <v>41179</v>
      </c>
      <c r="C1033" s="57" t="s">
        <v>283</v>
      </c>
      <c r="D1033" s="76" t="s">
        <v>1457</v>
      </c>
      <c r="E1033" s="68">
        <v>50</v>
      </c>
    </row>
    <row r="1034" spans="1:5" s="75" customFormat="1" ht="12.75" customHeight="1">
      <c r="A1034" s="77"/>
      <c r="B1034" s="90">
        <v>41178</v>
      </c>
      <c r="C1034" s="89" t="s">
        <v>283</v>
      </c>
      <c r="D1034" s="77" t="s">
        <v>1707</v>
      </c>
      <c r="E1034" s="95">
        <v>19.6</v>
      </c>
    </row>
    <row r="1035" spans="1:5" s="75" customFormat="1" ht="12.75" customHeight="1">
      <c r="A1035" s="76"/>
      <c r="B1035" s="58">
        <v>41178</v>
      </c>
      <c r="C1035" s="57" t="s">
        <v>283</v>
      </c>
      <c r="D1035" s="76" t="s">
        <v>1708</v>
      </c>
      <c r="E1035" s="68">
        <v>16.8</v>
      </c>
    </row>
    <row r="1036" spans="1:5" s="75" customFormat="1" ht="12.75" customHeight="1">
      <c r="A1036" s="77"/>
      <c r="B1036" s="90">
        <v>41178</v>
      </c>
      <c r="C1036" s="89" t="s">
        <v>283</v>
      </c>
      <c r="D1036" s="77" t="s">
        <v>1709</v>
      </c>
      <c r="E1036" s="95">
        <v>16.8</v>
      </c>
    </row>
    <row r="1037" spans="1:5" s="75" customFormat="1" ht="12.75" customHeight="1">
      <c r="A1037" s="76"/>
      <c r="B1037" s="58">
        <v>41178</v>
      </c>
      <c r="C1037" s="57" t="s">
        <v>283</v>
      </c>
      <c r="D1037" s="76" t="s">
        <v>1710</v>
      </c>
      <c r="E1037" s="68">
        <v>18.2</v>
      </c>
    </row>
    <row r="1038" spans="1:5" s="75" customFormat="1" ht="12.75" customHeight="1">
      <c r="A1038" s="77"/>
      <c r="B1038" s="90">
        <v>41178</v>
      </c>
      <c r="C1038" s="89" t="s">
        <v>283</v>
      </c>
      <c r="D1038" s="77" t="s">
        <v>1711</v>
      </c>
      <c r="E1038" s="95">
        <v>19.6</v>
      </c>
    </row>
    <row r="1039" spans="1:5" s="75" customFormat="1" ht="12.75" customHeight="1">
      <c r="A1039" s="76"/>
      <c r="B1039" s="58">
        <v>41178</v>
      </c>
      <c r="C1039" s="57" t="s">
        <v>283</v>
      </c>
      <c r="D1039" s="76" t="s">
        <v>1712</v>
      </c>
      <c r="E1039" s="68">
        <v>128.99</v>
      </c>
    </row>
    <row r="1040" spans="1:5" s="75" customFormat="1" ht="12.75" customHeight="1">
      <c r="A1040" s="77"/>
      <c r="B1040" s="90">
        <v>41177</v>
      </c>
      <c r="C1040" s="89" t="s">
        <v>283</v>
      </c>
      <c r="D1040" s="77" t="s">
        <v>1713</v>
      </c>
      <c r="E1040" s="95">
        <v>33.9</v>
      </c>
    </row>
    <row r="1041" spans="1:5" s="75" customFormat="1" ht="12.75" customHeight="1">
      <c r="A1041" s="76"/>
      <c r="B1041" s="58">
        <v>41177</v>
      </c>
      <c r="C1041" s="57" t="s">
        <v>283</v>
      </c>
      <c r="D1041" s="76" t="s">
        <v>2353</v>
      </c>
      <c r="E1041" s="68">
        <v>100</v>
      </c>
    </row>
    <row r="1042" spans="1:5" s="75" customFormat="1" ht="12.75" customHeight="1">
      <c r="A1042" s="77"/>
      <c r="B1042" s="90">
        <v>41176</v>
      </c>
      <c r="C1042" s="89" t="s">
        <v>283</v>
      </c>
      <c r="D1042" s="77" t="s">
        <v>1572</v>
      </c>
      <c r="E1042" s="95">
        <v>500</v>
      </c>
    </row>
    <row r="1043" spans="1:5" s="75" customFormat="1" ht="12.75" customHeight="1">
      <c r="A1043" s="76"/>
      <c r="B1043" s="58">
        <v>41176</v>
      </c>
      <c r="C1043" s="57" t="s">
        <v>283</v>
      </c>
      <c r="D1043" s="76" t="s">
        <v>1572</v>
      </c>
      <c r="E1043" s="68">
        <v>1065</v>
      </c>
    </row>
    <row r="1044" spans="1:5" s="75" customFormat="1" ht="12.75" customHeight="1">
      <c r="A1044" s="77"/>
      <c r="B1044" s="90">
        <v>41173</v>
      </c>
      <c r="C1044" s="89" t="s">
        <v>283</v>
      </c>
      <c r="D1044" s="77" t="s">
        <v>1714</v>
      </c>
      <c r="E1044" s="95">
        <v>2025</v>
      </c>
    </row>
    <row r="1045" spans="1:5" s="75" customFormat="1" ht="12.75" customHeight="1">
      <c r="A1045" s="76"/>
      <c r="B1045" s="58">
        <v>41173</v>
      </c>
      <c r="C1045" s="57" t="s">
        <v>283</v>
      </c>
      <c r="D1045" s="76" t="s">
        <v>445</v>
      </c>
      <c r="E1045" s="68">
        <v>2150</v>
      </c>
    </row>
    <row r="1046" spans="1:5" s="75" customFormat="1" ht="12.75" customHeight="1">
      <c r="A1046" s="77"/>
      <c r="B1046" s="90">
        <v>41170</v>
      </c>
      <c r="C1046" s="89" t="s">
        <v>283</v>
      </c>
      <c r="D1046" s="77" t="s">
        <v>1715</v>
      </c>
      <c r="E1046" s="95">
        <v>150</v>
      </c>
    </row>
    <row r="1047" spans="1:5" s="75" customFormat="1" ht="12.75" customHeight="1">
      <c r="A1047" s="76"/>
      <c r="B1047" s="58">
        <v>41165</v>
      </c>
      <c r="C1047" s="57" t="s">
        <v>283</v>
      </c>
      <c r="D1047" s="76" t="s">
        <v>1441</v>
      </c>
      <c r="E1047" s="68">
        <v>25</v>
      </c>
    </row>
    <row r="1048" spans="1:5" s="75" customFormat="1" ht="12.75" customHeight="1">
      <c r="A1048" s="77"/>
      <c r="B1048" s="90">
        <v>41165</v>
      </c>
      <c r="C1048" s="89" t="s">
        <v>283</v>
      </c>
      <c r="D1048" s="77" t="s">
        <v>1688</v>
      </c>
      <c r="E1048" s="95">
        <v>2000</v>
      </c>
    </row>
    <row r="1049" spans="1:5" s="75" customFormat="1" ht="12.75" customHeight="1">
      <c r="A1049" s="76"/>
      <c r="B1049" s="58">
        <v>41164</v>
      </c>
      <c r="C1049" s="57" t="s">
        <v>283</v>
      </c>
      <c r="D1049" s="76" t="s">
        <v>1689</v>
      </c>
      <c r="E1049" s="68">
        <v>400</v>
      </c>
    </row>
    <row r="1050" spans="1:5" s="75" customFormat="1" ht="12.75" customHeight="1">
      <c r="A1050" s="77"/>
      <c r="B1050" s="90">
        <v>41164</v>
      </c>
      <c r="C1050" s="89" t="s">
        <v>283</v>
      </c>
      <c r="D1050" s="77" t="s">
        <v>1687</v>
      </c>
      <c r="E1050" s="95">
        <v>330</v>
      </c>
    </row>
    <row r="1051" spans="1:5" s="75" customFormat="1" ht="12.75" customHeight="1">
      <c r="A1051" s="76"/>
      <c r="B1051" s="58">
        <v>41164</v>
      </c>
      <c r="C1051" s="57" t="s">
        <v>283</v>
      </c>
      <c r="D1051" s="76" t="s">
        <v>1687</v>
      </c>
      <c r="E1051" s="68">
        <v>100</v>
      </c>
    </row>
    <row r="1052" spans="1:5" s="75" customFormat="1" ht="12.75" customHeight="1">
      <c r="A1052" s="77"/>
      <c r="B1052" s="90">
        <v>41164</v>
      </c>
      <c r="C1052" s="89" t="s">
        <v>283</v>
      </c>
      <c r="D1052" s="77" t="s">
        <v>1687</v>
      </c>
      <c r="E1052" s="95">
        <v>220</v>
      </c>
    </row>
    <row r="1053" spans="1:5" s="75" customFormat="1" ht="12.75" customHeight="1">
      <c r="A1053" s="76"/>
      <c r="B1053" s="58">
        <v>41163</v>
      </c>
      <c r="C1053" s="57" t="s">
        <v>283</v>
      </c>
      <c r="D1053" s="76" t="s">
        <v>1686</v>
      </c>
      <c r="E1053" s="68">
        <v>90</v>
      </c>
    </row>
    <row r="1054" spans="1:5" s="75" customFormat="1" ht="12.75" customHeight="1">
      <c r="A1054" s="77"/>
      <c r="B1054" s="90">
        <v>41162</v>
      </c>
      <c r="C1054" s="89" t="s">
        <v>283</v>
      </c>
      <c r="D1054" s="77" t="s">
        <v>2346</v>
      </c>
      <c r="E1054" s="95">
        <v>64.05</v>
      </c>
    </row>
    <row r="1055" spans="1:5" s="75" customFormat="1" ht="12.75" customHeight="1">
      <c r="A1055" s="76"/>
      <c r="B1055" s="58">
        <v>41157</v>
      </c>
      <c r="C1055" s="57" t="s">
        <v>283</v>
      </c>
      <c r="D1055" s="76" t="s">
        <v>2428</v>
      </c>
      <c r="E1055" s="68">
        <v>800</v>
      </c>
    </row>
    <row r="1056" spans="1:5" s="75" customFormat="1" ht="12.75" customHeight="1">
      <c r="A1056" s="77"/>
      <c r="B1056" s="90">
        <v>41156</v>
      </c>
      <c r="C1056" s="89" t="s">
        <v>283</v>
      </c>
      <c r="D1056" s="77" t="s">
        <v>66</v>
      </c>
      <c r="E1056" s="95">
        <v>450</v>
      </c>
    </row>
    <row r="1057" spans="1:5" s="75" customFormat="1" ht="12.75" customHeight="1">
      <c r="A1057" s="76"/>
      <c r="B1057" s="58">
        <v>41155</v>
      </c>
      <c r="C1057" s="57" t="s">
        <v>283</v>
      </c>
      <c r="D1057" s="76" t="s">
        <v>1372</v>
      </c>
      <c r="E1057" s="68">
        <v>148.99094378</v>
      </c>
    </row>
    <row r="1058" spans="1:5" s="75" customFormat="1" ht="12.75" customHeight="1">
      <c r="A1058" s="77"/>
      <c r="B1058" s="90">
        <v>41152</v>
      </c>
      <c r="C1058" s="89" t="s">
        <v>283</v>
      </c>
      <c r="D1058" s="77" t="s">
        <v>415</v>
      </c>
      <c r="E1058" s="95">
        <v>300</v>
      </c>
    </row>
    <row r="1059" spans="1:5" s="75" customFormat="1" ht="12.75" customHeight="1">
      <c r="A1059" s="76"/>
      <c r="B1059" s="58">
        <v>41152</v>
      </c>
      <c r="C1059" s="57" t="s">
        <v>283</v>
      </c>
      <c r="D1059" s="76" t="s">
        <v>1286</v>
      </c>
      <c r="E1059" s="68">
        <v>100</v>
      </c>
    </row>
    <row r="1060" spans="1:5" s="75" customFormat="1" ht="12.75" customHeight="1">
      <c r="A1060" s="77"/>
      <c r="B1060" s="90">
        <v>41151</v>
      </c>
      <c r="C1060" s="89" t="s">
        <v>283</v>
      </c>
      <c r="D1060" s="77" t="s">
        <v>1685</v>
      </c>
      <c r="E1060" s="95">
        <v>1819</v>
      </c>
    </row>
    <row r="1061" spans="1:5" s="75" customFormat="1" ht="12.75" customHeight="1">
      <c r="A1061" s="76"/>
      <c r="B1061" s="58">
        <v>41149</v>
      </c>
      <c r="C1061" s="57" t="s">
        <v>283</v>
      </c>
      <c r="D1061" s="76" t="s">
        <v>2345</v>
      </c>
      <c r="E1061" s="68">
        <v>28.7</v>
      </c>
    </row>
    <row r="1062" spans="1:5" s="75" customFormat="1" ht="12.75" customHeight="1">
      <c r="A1062" s="77"/>
      <c r="B1062" s="90">
        <v>41149</v>
      </c>
      <c r="C1062" s="89" t="s">
        <v>283</v>
      </c>
      <c r="D1062" s="77" t="s">
        <v>2467</v>
      </c>
      <c r="E1062" s="95">
        <v>35.225</v>
      </c>
    </row>
    <row r="1063" spans="1:5" s="75" customFormat="1" ht="12.75" customHeight="1">
      <c r="A1063" s="76"/>
      <c r="B1063" s="58">
        <v>41148</v>
      </c>
      <c r="C1063" s="57" t="s">
        <v>283</v>
      </c>
      <c r="D1063" s="76" t="s">
        <v>2257</v>
      </c>
      <c r="E1063" s="68">
        <v>148.5</v>
      </c>
    </row>
    <row r="1064" spans="1:5" s="75" customFormat="1" ht="12.75" customHeight="1">
      <c r="A1064" s="77"/>
      <c r="B1064" s="90">
        <v>41145</v>
      </c>
      <c r="C1064" s="89" t="s">
        <v>283</v>
      </c>
      <c r="D1064" s="77" t="s">
        <v>1759</v>
      </c>
      <c r="E1064" s="95">
        <v>132.9</v>
      </c>
    </row>
    <row r="1065" spans="1:5" s="75" customFormat="1" ht="12.75" customHeight="1">
      <c r="A1065" s="76"/>
      <c r="B1065" s="58">
        <v>41145</v>
      </c>
      <c r="C1065" s="57" t="s">
        <v>283</v>
      </c>
      <c r="D1065" s="76" t="s">
        <v>1759</v>
      </c>
      <c r="E1065" s="68">
        <v>240</v>
      </c>
    </row>
    <row r="1066" spans="1:5" s="75" customFormat="1" ht="12.75" customHeight="1">
      <c r="A1066" s="77"/>
      <c r="B1066" s="90">
        <v>41145</v>
      </c>
      <c r="C1066" s="89" t="s">
        <v>283</v>
      </c>
      <c r="D1066" s="77" t="s">
        <v>1717</v>
      </c>
      <c r="E1066" s="95">
        <v>12.6</v>
      </c>
    </row>
    <row r="1067" spans="1:5" s="75" customFormat="1" ht="12.75" customHeight="1">
      <c r="A1067" s="76"/>
      <c r="B1067" s="58">
        <v>41141</v>
      </c>
      <c r="C1067" s="57" t="s">
        <v>283</v>
      </c>
      <c r="D1067" s="76" t="s">
        <v>1454</v>
      </c>
      <c r="E1067" s="68">
        <v>25</v>
      </c>
    </row>
    <row r="1068" spans="1:5" s="75" customFormat="1" ht="12.75" customHeight="1">
      <c r="A1068" s="77"/>
      <c r="B1068" s="90">
        <v>41141</v>
      </c>
      <c r="C1068" s="89" t="s">
        <v>283</v>
      </c>
      <c r="D1068" s="77" t="s">
        <v>1454</v>
      </c>
      <c r="E1068" s="95">
        <v>75</v>
      </c>
    </row>
    <row r="1069" spans="1:5" s="75" customFormat="1" ht="12.75" customHeight="1">
      <c r="A1069" s="76"/>
      <c r="B1069" s="58">
        <v>41138</v>
      </c>
      <c r="C1069" s="57" t="s">
        <v>283</v>
      </c>
      <c r="D1069" s="76" t="s">
        <v>1216</v>
      </c>
      <c r="E1069" s="68">
        <v>82.2</v>
      </c>
    </row>
    <row r="1070" spans="1:5" s="75" customFormat="1" ht="12.75" customHeight="1">
      <c r="A1070" s="77"/>
      <c r="B1070" s="90">
        <v>41136</v>
      </c>
      <c r="C1070" s="89" t="s">
        <v>283</v>
      </c>
      <c r="D1070" s="77" t="s">
        <v>1464</v>
      </c>
      <c r="E1070" s="95">
        <v>270</v>
      </c>
    </row>
    <row r="1071" spans="1:5" s="75" customFormat="1" ht="12.75" customHeight="1">
      <c r="A1071" s="76"/>
      <c r="B1071" s="58">
        <v>41134</v>
      </c>
      <c r="C1071" s="57" t="s">
        <v>283</v>
      </c>
      <c r="D1071" s="76" t="s">
        <v>1690</v>
      </c>
      <c r="E1071" s="68">
        <v>750</v>
      </c>
    </row>
    <row r="1072" spans="1:5" s="75" customFormat="1" ht="12.75" customHeight="1">
      <c r="A1072" s="77"/>
      <c r="B1072" s="90">
        <v>41131</v>
      </c>
      <c r="C1072" s="89" t="s">
        <v>283</v>
      </c>
      <c r="D1072" s="77" t="s">
        <v>1657</v>
      </c>
      <c r="E1072" s="95">
        <v>600</v>
      </c>
    </row>
    <row r="1073" spans="1:5" s="75" customFormat="1" ht="12.75" customHeight="1">
      <c r="A1073" s="76"/>
      <c r="B1073" s="58">
        <v>41131</v>
      </c>
      <c r="C1073" s="57" t="s">
        <v>283</v>
      </c>
      <c r="D1073" s="76" t="s">
        <v>1718</v>
      </c>
      <c r="E1073" s="68">
        <v>400</v>
      </c>
    </row>
    <row r="1074" spans="1:5" s="75" customFormat="1" ht="12.75" customHeight="1">
      <c r="A1074" s="77"/>
      <c r="B1074" s="90">
        <v>41130</v>
      </c>
      <c r="C1074" s="89" t="s">
        <v>283</v>
      </c>
      <c r="D1074" s="77" t="s">
        <v>1719</v>
      </c>
      <c r="E1074" s="95">
        <v>30</v>
      </c>
    </row>
    <row r="1075" spans="1:5" s="75" customFormat="1" ht="12.75" customHeight="1">
      <c r="A1075" s="76"/>
      <c r="B1075" s="58">
        <v>41128</v>
      </c>
      <c r="C1075" s="57" t="s">
        <v>283</v>
      </c>
      <c r="D1075" s="76" t="s">
        <v>1410</v>
      </c>
      <c r="E1075" s="68">
        <v>200</v>
      </c>
    </row>
    <row r="1076" spans="1:5" s="75" customFormat="1" ht="12.75" customHeight="1">
      <c r="A1076" s="77"/>
      <c r="B1076" s="90">
        <v>41127</v>
      </c>
      <c r="C1076" s="89" t="s">
        <v>283</v>
      </c>
      <c r="D1076" s="77" t="s">
        <v>1691</v>
      </c>
      <c r="E1076" s="95">
        <v>110</v>
      </c>
    </row>
    <row r="1077" spans="1:5" s="75" customFormat="1" ht="12.75" customHeight="1">
      <c r="A1077" s="76"/>
      <c r="B1077" s="58">
        <v>41124</v>
      </c>
      <c r="C1077" s="57" t="s">
        <v>283</v>
      </c>
      <c r="D1077" s="76" t="s">
        <v>1658</v>
      </c>
      <c r="E1077" s="68">
        <v>157</v>
      </c>
    </row>
    <row r="1078" spans="1:5" s="75" customFormat="1" ht="12.75" customHeight="1">
      <c r="A1078" s="77"/>
      <c r="B1078" s="90">
        <v>41121</v>
      </c>
      <c r="C1078" s="89" t="s">
        <v>283</v>
      </c>
      <c r="D1078" s="77" t="s">
        <v>1659</v>
      </c>
      <c r="E1078" s="95">
        <v>250</v>
      </c>
    </row>
    <row r="1079" spans="1:5" s="75" customFormat="1" ht="12.75" customHeight="1">
      <c r="A1079" s="76"/>
      <c r="B1079" s="58">
        <v>41113</v>
      </c>
      <c r="C1079" s="57" t="s">
        <v>283</v>
      </c>
      <c r="D1079" s="76" t="s">
        <v>472</v>
      </c>
      <c r="E1079" s="68">
        <v>300</v>
      </c>
    </row>
    <row r="1080" spans="1:5" s="75" customFormat="1" ht="12.75" customHeight="1">
      <c r="A1080" s="77"/>
      <c r="B1080" s="90">
        <v>41110</v>
      </c>
      <c r="C1080" s="89" t="s">
        <v>283</v>
      </c>
      <c r="D1080" s="77" t="s">
        <v>1638</v>
      </c>
      <c r="E1080" s="95">
        <v>100</v>
      </c>
    </row>
    <row r="1081" spans="1:5" s="75" customFormat="1" ht="12.75" customHeight="1">
      <c r="A1081" s="76"/>
      <c r="B1081" s="58">
        <v>41109</v>
      </c>
      <c r="C1081" s="57" t="s">
        <v>283</v>
      </c>
      <c r="D1081" s="76" t="s">
        <v>1656</v>
      </c>
      <c r="E1081" s="68">
        <v>400</v>
      </c>
    </row>
    <row r="1082" spans="1:5" s="75" customFormat="1" ht="12.75" customHeight="1">
      <c r="A1082" s="77"/>
      <c r="B1082" s="90">
        <v>41109</v>
      </c>
      <c r="C1082" s="89" t="s">
        <v>283</v>
      </c>
      <c r="D1082" s="77" t="s">
        <v>1639</v>
      </c>
      <c r="E1082" s="95">
        <v>90</v>
      </c>
    </row>
    <row r="1083" spans="1:5" s="75" customFormat="1" ht="12.75" customHeight="1">
      <c r="A1083" s="76"/>
      <c r="B1083" s="58">
        <v>41108</v>
      </c>
      <c r="C1083" s="57" t="s">
        <v>283</v>
      </c>
      <c r="D1083" s="76" t="s">
        <v>471</v>
      </c>
      <c r="E1083" s="68">
        <v>300</v>
      </c>
    </row>
    <row r="1084" spans="1:5" s="75" customFormat="1" ht="12.75" customHeight="1">
      <c r="A1084" s="77"/>
      <c r="B1084" s="90">
        <v>41106</v>
      </c>
      <c r="C1084" s="89" t="s">
        <v>283</v>
      </c>
      <c r="D1084" s="77" t="s">
        <v>1528</v>
      </c>
      <c r="E1084" s="95">
        <v>350</v>
      </c>
    </row>
    <row r="1085" spans="1:5" s="75" customFormat="1" ht="12.75" customHeight="1">
      <c r="A1085" s="76"/>
      <c r="B1085" s="58">
        <v>41101</v>
      </c>
      <c r="C1085" s="57" t="s">
        <v>283</v>
      </c>
      <c r="D1085" s="76" t="s">
        <v>1640</v>
      </c>
      <c r="E1085" s="68">
        <v>90</v>
      </c>
    </row>
    <row r="1086" spans="1:5" s="75" customFormat="1" ht="12.75" customHeight="1">
      <c r="A1086" s="77"/>
      <c r="B1086" s="90">
        <v>41100</v>
      </c>
      <c r="C1086" s="89" t="s">
        <v>283</v>
      </c>
      <c r="D1086" s="77" t="s">
        <v>441</v>
      </c>
      <c r="E1086" s="95">
        <v>150</v>
      </c>
    </row>
    <row r="1087" spans="1:5" s="75" customFormat="1" ht="12.75" customHeight="1">
      <c r="A1087" s="76"/>
      <c r="B1087" s="58">
        <v>41095</v>
      </c>
      <c r="C1087" s="57" t="s">
        <v>283</v>
      </c>
      <c r="D1087" s="76" t="s">
        <v>452</v>
      </c>
      <c r="E1087" s="68">
        <v>170</v>
      </c>
    </row>
    <row r="1088" spans="1:5" s="75" customFormat="1" ht="12.75" customHeight="1">
      <c r="A1088" s="77"/>
      <c r="B1088" s="90">
        <v>41094</v>
      </c>
      <c r="C1088" s="89" t="s">
        <v>283</v>
      </c>
      <c r="D1088" s="77" t="s">
        <v>318</v>
      </c>
      <c r="E1088" s="95">
        <v>350</v>
      </c>
    </row>
    <row r="1089" spans="1:5" s="75" customFormat="1" ht="12.75" customHeight="1">
      <c r="A1089" s="76"/>
      <c r="B1089" s="58">
        <v>41094</v>
      </c>
      <c r="C1089" s="57" t="s">
        <v>283</v>
      </c>
      <c r="D1089" s="76" t="s">
        <v>1343</v>
      </c>
      <c r="E1089" s="68">
        <v>700</v>
      </c>
    </row>
    <row r="1090" spans="1:5" s="75" customFormat="1" ht="12.75" customHeight="1">
      <c r="A1090" s="77"/>
      <c r="B1090" s="90">
        <v>41092</v>
      </c>
      <c r="C1090" s="89" t="s">
        <v>283</v>
      </c>
      <c r="D1090" s="77" t="s">
        <v>1530</v>
      </c>
      <c r="E1090" s="95">
        <v>80</v>
      </c>
    </row>
    <row r="1091" spans="1:5" s="75" customFormat="1" ht="12.75" customHeight="1">
      <c r="A1091" s="76"/>
      <c r="B1091" s="58">
        <v>41089</v>
      </c>
      <c r="C1091" s="57" t="s">
        <v>283</v>
      </c>
      <c r="D1091" s="76" t="s">
        <v>1359</v>
      </c>
      <c r="E1091" s="68">
        <v>660</v>
      </c>
    </row>
    <row r="1092" spans="1:5" s="75" customFormat="1" ht="12.75" customHeight="1">
      <c r="A1092" s="77"/>
      <c r="B1092" s="90">
        <v>41089</v>
      </c>
      <c r="C1092" s="89" t="s">
        <v>283</v>
      </c>
      <c r="D1092" s="77" t="s">
        <v>1636</v>
      </c>
      <c r="E1092" s="95">
        <v>215</v>
      </c>
    </row>
    <row r="1093" spans="1:5" s="75" customFormat="1" ht="12.75" customHeight="1">
      <c r="A1093" s="76"/>
      <c r="B1093" s="58">
        <v>41089</v>
      </c>
      <c r="C1093" s="57" t="s">
        <v>283</v>
      </c>
      <c r="D1093" s="76" t="s">
        <v>1817</v>
      </c>
      <c r="E1093" s="68">
        <v>620</v>
      </c>
    </row>
    <row r="1094" spans="1:5" s="75" customFormat="1" ht="12.75" customHeight="1">
      <c r="A1094" s="77"/>
      <c r="B1094" s="90">
        <v>41089</v>
      </c>
      <c r="C1094" s="89" t="s">
        <v>283</v>
      </c>
      <c r="D1094" s="77" t="s">
        <v>421</v>
      </c>
      <c r="E1094" s="95">
        <v>850</v>
      </c>
    </row>
    <row r="1095" spans="1:5" s="75" customFormat="1" ht="12.75" customHeight="1">
      <c r="A1095" s="76"/>
      <c r="B1095" s="58">
        <v>41089</v>
      </c>
      <c r="C1095" s="57" t="s">
        <v>283</v>
      </c>
      <c r="D1095" s="76" t="s">
        <v>1637</v>
      </c>
      <c r="E1095" s="68">
        <v>330</v>
      </c>
    </row>
    <row r="1096" spans="1:5" s="75" customFormat="1" ht="12.75" customHeight="1">
      <c r="A1096" s="77"/>
      <c r="B1096" s="90">
        <v>41089</v>
      </c>
      <c r="C1096" s="89" t="s">
        <v>283</v>
      </c>
      <c r="D1096" s="77" t="s">
        <v>425</v>
      </c>
      <c r="E1096" s="95">
        <v>110</v>
      </c>
    </row>
    <row r="1097" spans="1:5" s="75" customFormat="1" ht="12.75" customHeight="1">
      <c r="A1097" s="76"/>
      <c r="B1097" s="58">
        <v>41089</v>
      </c>
      <c r="C1097" s="57" t="s">
        <v>283</v>
      </c>
      <c r="D1097" s="76" t="s">
        <v>540</v>
      </c>
      <c r="E1097" s="68">
        <v>500</v>
      </c>
    </row>
    <row r="1098" spans="1:5" s="75" customFormat="1" ht="12.75" customHeight="1">
      <c r="A1098" s="77"/>
      <c r="B1098" s="90">
        <v>41089</v>
      </c>
      <c r="C1098" s="89" t="s">
        <v>283</v>
      </c>
      <c r="D1098" s="77" t="s">
        <v>1519</v>
      </c>
      <c r="E1098" s="95">
        <v>200</v>
      </c>
    </row>
    <row r="1099" spans="1:5" s="75" customFormat="1" ht="12.75" customHeight="1">
      <c r="A1099" s="76"/>
      <c r="B1099" s="58">
        <v>41089</v>
      </c>
      <c r="C1099" s="57" t="s">
        <v>283</v>
      </c>
      <c r="D1099" s="76" t="s">
        <v>1603</v>
      </c>
      <c r="E1099" s="68">
        <v>200</v>
      </c>
    </row>
    <row r="1100" spans="1:5" s="75" customFormat="1" ht="12.75" customHeight="1">
      <c r="A1100" s="77"/>
      <c r="B1100" s="90">
        <v>41089</v>
      </c>
      <c r="C1100" s="89" t="s">
        <v>283</v>
      </c>
      <c r="D1100" s="77" t="s">
        <v>1603</v>
      </c>
      <c r="E1100" s="95">
        <v>200</v>
      </c>
    </row>
    <row r="1101" spans="1:5" s="75" customFormat="1" ht="12.75" customHeight="1">
      <c r="A1101" s="76"/>
      <c r="B1101" s="58">
        <v>41088</v>
      </c>
      <c r="C1101" s="57" t="s">
        <v>283</v>
      </c>
      <c r="D1101" s="76" t="s">
        <v>1642</v>
      </c>
      <c r="E1101" s="68">
        <v>75</v>
      </c>
    </row>
    <row r="1102" spans="1:5" s="75" customFormat="1" ht="12.75" customHeight="1">
      <c r="A1102" s="77"/>
      <c r="B1102" s="90">
        <v>41088</v>
      </c>
      <c r="C1102" s="89" t="s">
        <v>283</v>
      </c>
      <c r="D1102" s="77" t="s">
        <v>1456</v>
      </c>
      <c r="E1102" s="95">
        <v>200</v>
      </c>
    </row>
    <row r="1103" spans="1:5" s="75" customFormat="1" ht="12.75" customHeight="1">
      <c r="A1103" s="76"/>
      <c r="B1103" s="58">
        <v>41088</v>
      </c>
      <c r="C1103" s="57" t="s">
        <v>283</v>
      </c>
      <c r="D1103" s="76" t="s">
        <v>1635</v>
      </c>
      <c r="E1103" s="68">
        <v>100</v>
      </c>
    </row>
    <row r="1104" spans="1:5" s="75" customFormat="1" ht="12.75" customHeight="1">
      <c r="A1104" s="77"/>
      <c r="B1104" s="90">
        <v>41088</v>
      </c>
      <c r="C1104" s="89" t="s">
        <v>283</v>
      </c>
      <c r="D1104" s="77" t="s">
        <v>1635</v>
      </c>
      <c r="E1104" s="95">
        <v>300</v>
      </c>
    </row>
    <row r="1105" spans="1:5" s="75" customFormat="1" ht="12.75" customHeight="1">
      <c r="A1105" s="76"/>
      <c r="B1105" s="58">
        <v>41087</v>
      </c>
      <c r="C1105" s="57" t="s">
        <v>283</v>
      </c>
      <c r="D1105" s="76" t="s">
        <v>1604</v>
      </c>
      <c r="E1105" s="68">
        <v>50</v>
      </c>
    </row>
    <row r="1106" spans="1:5" s="75" customFormat="1" ht="12.75" customHeight="1">
      <c r="A1106" s="77"/>
      <c r="B1106" s="90">
        <v>41080</v>
      </c>
      <c r="C1106" s="89" t="s">
        <v>283</v>
      </c>
      <c r="D1106" s="77" t="s">
        <v>427</v>
      </c>
      <c r="E1106" s="95">
        <v>40</v>
      </c>
    </row>
    <row r="1107" spans="1:5" s="75" customFormat="1" ht="12.75" customHeight="1">
      <c r="A1107" s="76"/>
      <c r="B1107" s="58">
        <v>41080</v>
      </c>
      <c r="C1107" s="57" t="s">
        <v>283</v>
      </c>
      <c r="D1107" s="76" t="s">
        <v>201</v>
      </c>
      <c r="E1107" s="68">
        <v>450</v>
      </c>
    </row>
    <row r="1108" spans="1:5" s="75" customFormat="1" ht="12.75" customHeight="1">
      <c r="A1108" s="77"/>
      <c r="B1108" s="90">
        <v>41079</v>
      </c>
      <c r="C1108" s="89" t="s">
        <v>283</v>
      </c>
      <c r="D1108" s="77" t="s">
        <v>1605</v>
      </c>
      <c r="E1108" s="95">
        <v>600</v>
      </c>
    </row>
    <row r="1109" spans="1:5" s="75" customFormat="1" ht="12.75" customHeight="1">
      <c r="A1109" s="76"/>
      <c r="B1109" s="58">
        <v>41078</v>
      </c>
      <c r="C1109" s="57" t="s">
        <v>283</v>
      </c>
      <c r="D1109" s="76" t="s">
        <v>1606</v>
      </c>
      <c r="E1109" s="68">
        <v>80</v>
      </c>
    </row>
    <row r="1110" spans="1:5" s="75" customFormat="1" ht="12.75" customHeight="1">
      <c r="A1110" s="77"/>
      <c r="B1110" s="90">
        <v>41078</v>
      </c>
      <c r="C1110" s="89" t="s">
        <v>283</v>
      </c>
      <c r="D1110" s="77" t="s">
        <v>1607</v>
      </c>
      <c r="E1110" s="95">
        <v>200</v>
      </c>
    </row>
    <row r="1111" spans="1:5" s="75" customFormat="1" ht="12.75" customHeight="1">
      <c r="A1111" s="76"/>
      <c r="B1111" s="58">
        <v>41078</v>
      </c>
      <c r="C1111" s="57" t="s">
        <v>283</v>
      </c>
      <c r="D1111" s="76" t="s">
        <v>1608</v>
      </c>
      <c r="E1111" s="68">
        <v>101.38</v>
      </c>
    </row>
    <row r="1112" spans="1:5" s="75" customFormat="1" ht="12.75" customHeight="1">
      <c r="A1112" s="77"/>
      <c r="B1112" s="90">
        <v>41078</v>
      </c>
      <c r="C1112" s="89" t="s">
        <v>283</v>
      </c>
      <c r="D1112" s="77" t="s">
        <v>1608</v>
      </c>
      <c r="E1112" s="95">
        <v>178.62</v>
      </c>
    </row>
    <row r="1113" spans="1:5" s="75" customFormat="1" ht="12.75" customHeight="1">
      <c r="A1113" s="76"/>
      <c r="B1113" s="58">
        <v>41075</v>
      </c>
      <c r="C1113" s="57" t="s">
        <v>283</v>
      </c>
      <c r="D1113" s="76" t="s">
        <v>1609</v>
      </c>
      <c r="E1113" s="68">
        <v>430</v>
      </c>
    </row>
    <row r="1114" spans="1:5" s="75" customFormat="1" ht="12.75" customHeight="1">
      <c r="A1114" s="77"/>
      <c r="B1114" s="90">
        <v>41075</v>
      </c>
      <c r="C1114" s="89" t="s">
        <v>283</v>
      </c>
      <c r="D1114" s="77" t="s">
        <v>638</v>
      </c>
      <c r="E1114" s="95">
        <v>82.94</v>
      </c>
    </row>
    <row r="1115" spans="1:5" s="75" customFormat="1" ht="12.75" customHeight="1">
      <c r="A1115" s="76"/>
      <c r="B1115" s="58">
        <v>41075</v>
      </c>
      <c r="C1115" s="57" t="s">
        <v>283</v>
      </c>
      <c r="D1115" s="76" t="s">
        <v>638</v>
      </c>
      <c r="E1115" s="68">
        <v>78.45</v>
      </c>
    </row>
    <row r="1116" spans="1:5" s="75" customFormat="1" ht="12.75" customHeight="1">
      <c r="A1116" s="77"/>
      <c r="B1116" s="90">
        <v>41075</v>
      </c>
      <c r="C1116" s="89" t="s">
        <v>283</v>
      </c>
      <c r="D1116" s="77" t="s">
        <v>638</v>
      </c>
      <c r="E1116" s="95">
        <v>478.06</v>
      </c>
    </row>
    <row r="1117" spans="1:5" s="75" customFormat="1" ht="12.75" customHeight="1">
      <c r="A1117" s="76"/>
      <c r="B1117" s="58">
        <v>41074</v>
      </c>
      <c r="C1117" s="57" t="s">
        <v>283</v>
      </c>
      <c r="D1117" s="76" t="s">
        <v>1682</v>
      </c>
      <c r="E1117" s="68">
        <v>195</v>
      </c>
    </row>
    <row r="1118" spans="1:5" s="75" customFormat="1" ht="12.75" customHeight="1">
      <c r="A1118" s="77"/>
      <c r="B1118" s="90">
        <v>41074</v>
      </c>
      <c r="C1118" s="89" t="s">
        <v>283</v>
      </c>
      <c r="D1118" s="77" t="s">
        <v>1223</v>
      </c>
      <c r="E1118" s="95">
        <v>300</v>
      </c>
    </row>
    <row r="1119" spans="1:5" s="75" customFormat="1" ht="12.75" customHeight="1">
      <c r="A1119" s="76"/>
      <c r="B1119" s="58">
        <v>41073</v>
      </c>
      <c r="C1119" s="57" t="s">
        <v>283</v>
      </c>
      <c r="D1119" s="76" t="s">
        <v>463</v>
      </c>
      <c r="E1119" s="68">
        <v>300</v>
      </c>
    </row>
    <row r="1120" spans="1:5" s="75" customFormat="1" ht="12.75" customHeight="1">
      <c r="A1120" s="77"/>
      <c r="B1120" s="90">
        <v>41072</v>
      </c>
      <c r="C1120" s="89" t="s">
        <v>283</v>
      </c>
      <c r="D1120" s="77" t="s">
        <v>1634</v>
      </c>
      <c r="E1120" s="95">
        <v>100</v>
      </c>
    </row>
    <row r="1121" spans="1:5" s="75" customFormat="1" ht="12.75" customHeight="1">
      <c r="A1121" s="76"/>
      <c r="B1121" s="58">
        <v>41071</v>
      </c>
      <c r="C1121" s="57" t="s">
        <v>283</v>
      </c>
      <c r="D1121" s="76" t="s">
        <v>1610</v>
      </c>
      <c r="E1121" s="68">
        <v>45</v>
      </c>
    </row>
    <row r="1122" spans="1:5" s="75" customFormat="1" ht="12.75" customHeight="1">
      <c r="A1122" s="77"/>
      <c r="B1122" s="90">
        <v>41068</v>
      </c>
      <c r="C1122" s="89" t="s">
        <v>283</v>
      </c>
      <c r="D1122" s="77" t="s">
        <v>1611</v>
      </c>
      <c r="E1122" s="95">
        <v>205</v>
      </c>
    </row>
    <row r="1123" spans="1:5" s="75" customFormat="1" ht="12.75" customHeight="1">
      <c r="A1123" s="76"/>
      <c r="B1123" s="58">
        <v>41061</v>
      </c>
      <c r="C1123" s="57" t="s">
        <v>283</v>
      </c>
      <c r="D1123" s="76" t="s">
        <v>1612</v>
      </c>
      <c r="E1123" s="68">
        <v>280</v>
      </c>
    </row>
    <row r="1124" spans="1:5" s="75" customFormat="1" ht="12.75" customHeight="1">
      <c r="A1124" s="77"/>
      <c r="B1124" s="90">
        <v>41059</v>
      </c>
      <c r="C1124" s="89" t="s">
        <v>283</v>
      </c>
      <c r="D1124" s="77" t="s">
        <v>1613</v>
      </c>
      <c r="E1124" s="95">
        <v>209</v>
      </c>
    </row>
    <row r="1125" spans="1:5" s="75" customFormat="1" ht="12.75" customHeight="1">
      <c r="A1125" s="76"/>
      <c r="B1125" s="58">
        <v>41053</v>
      </c>
      <c r="C1125" s="57" t="s">
        <v>283</v>
      </c>
      <c r="D1125" s="76" t="s">
        <v>1614</v>
      </c>
      <c r="E1125" s="68">
        <v>35</v>
      </c>
    </row>
    <row r="1126" spans="1:5" s="75" customFormat="1" ht="12.75" customHeight="1">
      <c r="A1126" s="77"/>
      <c r="B1126" s="90">
        <v>41051</v>
      </c>
      <c r="C1126" s="89" t="s">
        <v>283</v>
      </c>
      <c r="D1126" s="77" t="s">
        <v>1466</v>
      </c>
      <c r="E1126" s="95">
        <v>15</v>
      </c>
    </row>
    <row r="1127" spans="1:5" s="75" customFormat="1" ht="12.75" customHeight="1">
      <c r="A1127" s="76"/>
      <c r="B1127" s="58">
        <v>41049</v>
      </c>
      <c r="C1127" s="57" t="s">
        <v>283</v>
      </c>
      <c r="D1127" s="76" t="s">
        <v>1615</v>
      </c>
      <c r="E1127" s="68">
        <v>47.2</v>
      </c>
    </row>
    <row r="1128" spans="1:5" s="75" customFormat="1" ht="12.75" customHeight="1">
      <c r="A1128" s="77"/>
      <c r="B1128" s="90">
        <v>41046</v>
      </c>
      <c r="C1128" s="89" t="s">
        <v>283</v>
      </c>
      <c r="D1128" s="77" t="s">
        <v>447</v>
      </c>
      <c r="E1128" s="95">
        <v>900</v>
      </c>
    </row>
    <row r="1129" spans="1:5" s="75" customFormat="1" ht="12.75" customHeight="1">
      <c r="A1129" s="76"/>
      <c r="B1129" s="58">
        <v>41046</v>
      </c>
      <c r="C1129" s="57" t="s">
        <v>283</v>
      </c>
      <c r="D1129" s="76" t="s">
        <v>1584</v>
      </c>
      <c r="E1129" s="68">
        <v>260</v>
      </c>
    </row>
    <row r="1130" spans="1:5" s="75" customFormat="1" ht="12.75" customHeight="1">
      <c r="A1130" s="77"/>
      <c r="B1130" s="90">
        <v>41044</v>
      </c>
      <c r="C1130" s="89" t="s">
        <v>283</v>
      </c>
      <c r="D1130" s="77" t="s">
        <v>1350</v>
      </c>
      <c r="E1130" s="95">
        <v>200</v>
      </c>
    </row>
    <row r="1131" spans="1:5" s="75" customFormat="1" ht="12.75" customHeight="1">
      <c r="A1131" s="76"/>
      <c r="B1131" s="58">
        <v>41044</v>
      </c>
      <c r="C1131" s="57" t="s">
        <v>283</v>
      </c>
      <c r="D1131" s="76" t="s">
        <v>1585</v>
      </c>
      <c r="E1131" s="68">
        <v>60</v>
      </c>
    </row>
    <row r="1132" spans="1:5" s="75" customFormat="1" ht="12.75" customHeight="1">
      <c r="A1132" s="77"/>
      <c r="B1132" s="90">
        <v>41037</v>
      </c>
      <c r="C1132" s="89" t="s">
        <v>283</v>
      </c>
      <c r="D1132" s="77" t="s">
        <v>1586</v>
      </c>
      <c r="E1132" s="95">
        <v>50</v>
      </c>
    </row>
    <row r="1133" spans="1:5" s="75" customFormat="1" ht="12.75" customHeight="1">
      <c r="A1133" s="76"/>
      <c r="B1133" s="58">
        <v>41032</v>
      </c>
      <c r="C1133" s="57" t="s">
        <v>283</v>
      </c>
      <c r="D1133" s="76" t="s">
        <v>1871</v>
      </c>
      <c r="E1133" s="68">
        <v>95</v>
      </c>
    </row>
    <row r="1134" spans="1:5" s="75" customFormat="1" ht="12.75" customHeight="1">
      <c r="A1134" s="77"/>
      <c r="B1134" s="90">
        <v>41032</v>
      </c>
      <c r="C1134" s="89" t="s">
        <v>283</v>
      </c>
      <c r="D1134" s="77" t="s">
        <v>379</v>
      </c>
      <c r="E1134" s="95">
        <v>1200</v>
      </c>
    </row>
    <row r="1135" spans="1:5" s="75" customFormat="1" ht="12.75" customHeight="1">
      <c r="A1135" s="76"/>
      <c r="B1135" s="58">
        <v>41029</v>
      </c>
      <c r="C1135" s="57" t="s">
        <v>283</v>
      </c>
      <c r="D1135" s="76" t="s">
        <v>166</v>
      </c>
      <c r="E1135" s="68">
        <v>30</v>
      </c>
    </row>
    <row r="1136" spans="1:5" s="75" customFormat="1" ht="12.75" customHeight="1">
      <c r="A1136" s="77"/>
      <c r="B1136" s="90">
        <v>41029</v>
      </c>
      <c r="C1136" s="89" t="s">
        <v>283</v>
      </c>
      <c r="D1136" s="77" t="s">
        <v>1587</v>
      </c>
      <c r="E1136" s="95">
        <v>100</v>
      </c>
    </row>
    <row r="1137" spans="1:5" s="75" customFormat="1" ht="12.75" customHeight="1">
      <c r="A1137" s="76"/>
      <c r="B1137" s="58">
        <v>41026</v>
      </c>
      <c r="C1137" s="57" t="s">
        <v>283</v>
      </c>
      <c r="D1137" s="76" t="s">
        <v>1588</v>
      </c>
      <c r="E1137" s="68">
        <v>60</v>
      </c>
    </row>
    <row r="1138" spans="1:5" s="75" customFormat="1" ht="12.75" customHeight="1">
      <c r="A1138" s="77"/>
      <c r="B1138" s="90">
        <v>41024</v>
      </c>
      <c r="C1138" s="89" t="s">
        <v>283</v>
      </c>
      <c r="D1138" s="77" t="s">
        <v>1589</v>
      </c>
      <c r="E1138" s="95">
        <v>50</v>
      </c>
    </row>
    <row r="1139" spans="1:5" s="75" customFormat="1" ht="12.75" customHeight="1">
      <c r="A1139" s="76"/>
      <c r="B1139" s="58">
        <v>41023</v>
      </c>
      <c r="C1139" s="57" t="s">
        <v>283</v>
      </c>
      <c r="D1139" s="76" t="s">
        <v>1590</v>
      </c>
      <c r="E1139" s="68">
        <v>120</v>
      </c>
    </row>
    <row r="1140" spans="1:5" s="75" customFormat="1" ht="12.75" customHeight="1">
      <c r="A1140" s="77"/>
      <c r="B1140" s="90">
        <v>41023</v>
      </c>
      <c r="C1140" s="89" t="s">
        <v>283</v>
      </c>
      <c r="D1140" s="77" t="s">
        <v>1591</v>
      </c>
      <c r="E1140" s="95">
        <v>100</v>
      </c>
    </row>
    <row r="1141" spans="1:5" s="75" customFormat="1" ht="12.75" customHeight="1">
      <c r="A1141" s="76"/>
      <c r="B1141" s="58">
        <v>41023</v>
      </c>
      <c r="C1141" s="57" t="s">
        <v>283</v>
      </c>
      <c r="D1141" s="76" t="s">
        <v>1720</v>
      </c>
      <c r="E1141" s="68">
        <v>30</v>
      </c>
    </row>
    <row r="1142" spans="1:5" s="75" customFormat="1" ht="12.75" customHeight="1">
      <c r="A1142" s="77"/>
      <c r="B1142" s="90">
        <v>41022</v>
      </c>
      <c r="C1142" s="89" t="s">
        <v>283</v>
      </c>
      <c r="D1142" s="77" t="s">
        <v>1592</v>
      </c>
      <c r="E1142" s="95">
        <v>120</v>
      </c>
    </row>
    <row r="1143" spans="1:5" s="75" customFormat="1" ht="12.75" customHeight="1">
      <c r="A1143" s="76"/>
      <c r="B1143" s="58">
        <v>41022</v>
      </c>
      <c r="C1143" s="57" t="s">
        <v>283</v>
      </c>
      <c r="D1143" s="76" t="s">
        <v>1593</v>
      </c>
      <c r="E1143" s="68">
        <v>24.025</v>
      </c>
    </row>
    <row r="1144" spans="1:5" s="75" customFormat="1" ht="12.75" customHeight="1">
      <c r="A1144" s="77"/>
      <c r="B1144" s="90">
        <v>41022</v>
      </c>
      <c r="C1144" s="89" t="s">
        <v>283</v>
      </c>
      <c r="D1144" s="77" t="s">
        <v>1570</v>
      </c>
      <c r="E1144" s="95">
        <v>500</v>
      </c>
    </row>
    <row r="1145" spans="1:5" s="75" customFormat="1" ht="12.75" customHeight="1">
      <c r="A1145" s="76"/>
      <c r="B1145" s="58">
        <v>41022</v>
      </c>
      <c r="C1145" s="57" t="s">
        <v>283</v>
      </c>
      <c r="D1145" s="76" t="s">
        <v>1570</v>
      </c>
      <c r="E1145" s="68">
        <v>1000</v>
      </c>
    </row>
    <row r="1146" spans="1:5" s="75" customFormat="1" ht="12.75" customHeight="1">
      <c r="A1146" s="77"/>
      <c r="B1146" s="90">
        <v>41019</v>
      </c>
      <c r="C1146" s="89" t="s">
        <v>283</v>
      </c>
      <c r="D1146" s="77" t="s">
        <v>2468</v>
      </c>
      <c r="E1146" s="95">
        <v>230</v>
      </c>
    </row>
    <row r="1147" spans="1:5" s="75" customFormat="1" ht="12.75" customHeight="1">
      <c r="A1147" s="76"/>
      <c r="B1147" s="58">
        <v>41017</v>
      </c>
      <c r="C1147" s="57" t="s">
        <v>283</v>
      </c>
      <c r="D1147" s="76" t="s">
        <v>107</v>
      </c>
      <c r="E1147" s="68">
        <v>500</v>
      </c>
    </row>
    <row r="1148" spans="1:5" s="75" customFormat="1" ht="12.75" customHeight="1">
      <c r="A1148" s="77"/>
      <c r="B1148" s="90">
        <v>41017</v>
      </c>
      <c r="C1148" s="89" t="s">
        <v>283</v>
      </c>
      <c r="D1148" s="77" t="s">
        <v>107</v>
      </c>
      <c r="E1148" s="95">
        <v>500</v>
      </c>
    </row>
    <row r="1149" spans="1:5" s="75" customFormat="1" ht="12.75" customHeight="1">
      <c r="A1149" s="76"/>
      <c r="B1149" s="58">
        <v>41017</v>
      </c>
      <c r="C1149" s="57" t="s">
        <v>283</v>
      </c>
      <c r="D1149" s="76" t="s">
        <v>107</v>
      </c>
      <c r="E1149" s="68">
        <v>500</v>
      </c>
    </row>
    <row r="1150" spans="1:5" s="75" customFormat="1" ht="12.75" customHeight="1">
      <c r="A1150" s="77"/>
      <c r="B1150" s="90">
        <v>41011</v>
      </c>
      <c r="C1150" s="89" t="s">
        <v>283</v>
      </c>
      <c r="D1150" s="77" t="s">
        <v>1569</v>
      </c>
      <c r="E1150" s="95">
        <v>60</v>
      </c>
    </row>
    <row r="1151" spans="1:5" s="75" customFormat="1" ht="12.75" customHeight="1">
      <c r="A1151" s="76"/>
      <c r="B1151" s="58">
        <v>41011</v>
      </c>
      <c r="C1151" s="57" t="s">
        <v>283</v>
      </c>
      <c r="D1151" s="76" t="s">
        <v>1568</v>
      </c>
      <c r="E1151" s="68">
        <v>128.1</v>
      </c>
    </row>
    <row r="1152" spans="1:5" s="75" customFormat="1" ht="12.75" customHeight="1">
      <c r="A1152" s="77"/>
      <c r="B1152" s="90">
        <v>41008</v>
      </c>
      <c r="C1152" s="89" t="s">
        <v>283</v>
      </c>
      <c r="D1152" s="77" t="s">
        <v>1721</v>
      </c>
      <c r="E1152" s="95">
        <v>40</v>
      </c>
    </row>
    <row r="1153" spans="1:5" s="75" customFormat="1" ht="12.75" customHeight="1">
      <c r="A1153" s="76"/>
      <c r="B1153" s="58">
        <v>41004</v>
      </c>
      <c r="C1153" s="57" t="s">
        <v>283</v>
      </c>
      <c r="D1153" s="76" t="s">
        <v>1268</v>
      </c>
      <c r="E1153" s="68">
        <v>500</v>
      </c>
    </row>
    <row r="1154" spans="1:5" s="75" customFormat="1" ht="12.75" customHeight="1">
      <c r="A1154" s="77"/>
      <c r="B1154" s="90">
        <v>40998</v>
      </c>
      <c r="C1154" s="89" t="s">
        <v>283</v>
      </c>
      <c r="D1154" s="77" t="s">
        <v>441</v>
      </c>
      <c r="E1154" s="95">
        <v>200</v>
      </c>
    </row>
    <row r="1155" spans="1:5" s="75" customFormat="1" ht="12.75" customHeight="1">
      <c r="A1155" s="76"/>
      <c r="B1155" s="58">
        <v>40998</v>
      </c>
      <c r="C1155" s="57" t="s">
        <v>283</v>
      </c>
      <c r="D1155" s="76" t="s">
        <v>1465</v>
      </c>
      <c r="E1155" s="68">
        <v>331</v>
      </c>
    </row>
    <row r="1156" spans="1:5" s="75" customFormat="1" ht="12.75" customHeight="1">
      <c r="A1156" s="77"/>
      <c r="B1156" s="90">
        <v>40998</v>
      </c>
      <c r="C1156" s="89" t="s">
        <v>283</v>
      </c>
      <c r="D1156" s="77" t="s">
        <v>548</v>
      </c>
      <c r="E1156" s="95">
        <v>34</v>
      </c>
    </row>
    <row r="1157" spans="1:5" s="75" customFormat="1" ht="12.75" customHeight="1">
      <c r="A1157" s="76"/>
      <c r="B1157" s="58">
        <v>40998</v>
      </c>
      <c r="C1157" s="57" t="s">
        <v>283</v>
      </c>
      <c r="D1157" s="76" t="s">
        <v>548</v>
      </c>
      <c r="E1157" s="68">
        <v>34</v>
      </c>
    </row>
    <row r="1158" spans="1:5" s="75" customFormat="1" ht="12.75" customHeight="1">
      <c r="A1158" s="77"/>
      <c r="B1158" s="90">
        <v>40998</v>
      </c>
      <c r="C1158" s="89" t="s">
        <v>283</v>
      </c>
      <c r="D1158" s="77" t="s">
        <v>1567</v>
      </c>
      <c r="E1158" s="95">
        <v>140</v>
      </c>
    </row>
    <row r="1159" spans="1:5" s="75" customFormat="1" ht="12.75" customHeight="1">
      <c r="A1159" s="76"/>
      <c r="B1159" s="58">
        <v>40996</v>
      </c>
      <c r="C1159" s="57" t="s">
        <v>283</v>
      </c>
      <c r="D1159" s="76" t="s">
        <v>1531</v>
      </c>
      <c r="E1159" s="68">
        <v>600</v>
      </c>
    </row>
    <row r="1160" spans="1:5" s="75" customFormat="1" ht="12.75" customHeight="1">
      <c r="A1160" s="77"/>
      <c r="B1160" s="90">
        <v>40995</v>
      </c>
      <c r="C1160" s="89" t="s">
        <v>283</v>
      </c>
      <c r="D1160" s="77" t="s">
        <v>407</v>
      </c>
      <c r="E1160" s="95">
        <v>15</v>
      </c>
    </row>
    <row r="1161" spans="1:5" s="75" customFormat="1" ht="12.75" customHeight="1">
      <c r="A1161" s="76"/>
      <c r="B1161" s="58">
        <v>40991</v>
      </c>
      <c r="C1161" s="57" t="s">
        <v>283</v>
      </c>
      <c r="D1161" s="76" t="s">
        <v>2093</v>
      </c>
      <c r="E1161" s="68">
        <v>350</v>
      </c>
    </row>
    <row r="1162" spans="1:5" s="75" customFormat="1" ht="12.75" customHeight="1">
      <c r="A1162" s="77"/>
      <c r="B1162" s="90">
        <v>40989</v>
      </c>
      <c r="C1162" s="89" t="s">
        <v>283</v>
      </c>
      <c r="D1162" s="77" t="s">
        <v>1566</v>
      </c>
      <c r="E1162" s="95">
        <v>160</v>
      </c>
    </row>
    <row r="1163" spans="1:5" s="75" customFormat="1" ht="12.75" customHeight="1">
      <c r="A1163" s="76"/>
      <c r="B1163" s="58">
        <v>40988</v>
      </c>
      <c r="C1163" s="57" t="s">
        <v>283</v>
      </c>
      <c r="D1163" s="76" t="s">
        <v>1544</v>
      </c>
      <c r="E1163" s="68">
        <v>154.5</v>
      </c>
    </row>
    <row r="1164" spans="1:5" s="75" customFormat="1" ht="12.75" customHeight="1">
      <c r="A1164" s="77"/>
      <c r="B1164" s="90">
        <v>40984</v>
      </c>
      <c r="C1164" s="89" t="s">
        <v>283</v>
      </c>
      <c r="D1164" s="77" t="s">
        <v>520</v>
      </c>
      <c r="E1164" s="95">
        <v>800</v>
      </c>
    </row>
    <row r="1165" spans="1:5" s="75" customFormat="1" ht="12.75" customHeight="1">
      <c r="A1165" s="76"/>
      <c r="B1165" s="58">
        <v>40982</v>
      </c>
      <c r="C1165" s="57" t="s">
        <v>283</v>
      </c>
      <c r="D1165" s="76" t="s">
        <v>607</v>
      </c>
      <c r="E1165" s="68">
        <v>100</v>
      </c>
    </row>
    <row r="1166" spans="1:5" s="75" customFormat="1" ht="12.75" customHeight="1">
      <c r="A1166" s="77"/>
      <c r="B1166" s="90">
        <v>40981</v>
      </c>
      <c r="C1166" s="89" t="s">
        <v>283</v>
      </c>
      <c r="D1166" s="77" t="s">
        <v>1722</v>
      </c>
      <c r="E1166" s="95">
        <v>100</v>
      </c>
    </row>
    <row r="1167" spans="1:5" s="75" customFormat="1" ht="12.75" customHeight="1">
      <c r="A1167" s="76"/>
      <c r="B1167" s="58">
        <v>40981</v>
      </c>
      <c r="C1167" s="57" t="s">
        <v>283</v>
      </c>
      <c r="D1167" s="76" t="s">
        <v>1594</v>
      </c>
      <c r="E1167" s="68">
        <v>600</v>
      </c>
    </row>
    <row r="1168" spans="1:5" s="75" customFormat="1" ht="12.75" customHeight="1">
      <c r="A1168" s="77"/>
      <c r="B1168" s="90">
        <v>40977</v>
      </c>
      <c r="C1168" s="89" t="s">
        <v>283</v>
      </c>
      <c r="D1168" s="77" t="s">
        <v>2469</v>
      </c>
      <c r="E1168" s="95">
        <v>80</v>
      </c>
    </row>
    <row r="1169" spans="1:5" s="75" customFormat="1" ht="12.75" customHeight="1">
      <c r="A1169" s="76"/>
      <c r="B1169" s="58">
        <v>40975</v>
      </c>
      <c r="C1169" s="57" t="s">
        <v>283</v>
      </c>
      <c r="D1169" s="76" t="s">
        <v>1543</v>
      </c>
      <c r="E1169" s="68">
        <v>95.5</v>
      </c>
    </row>
    <row r="1170" spans="1:5" s="75" customFormat="1" ht="12.75" customHeight="1">
      <c r="A1170" s="77"/>
      <c r="B1170" s="90">
        <v>40975</v>
      </c>
      <c r="C1170" s="89" t="s">
        <v>283</v>
      </c>
      <c r="D1170" s="77" t="s">
        <v>270</v>
      </c>
      <c r="E1170" s="95">
        <v>100</v>
      </c>
    </row>
    <row r="1171" spans="1:5" s="75" customFormat="1" ht="12.75" customHeight="1">
      <c r="A1171" s="76"/>
      <c r="B1171" s="58">
        <v>40975</v>
      </c>
      <c r="C1171" s="57" t="s">
        <v>283</v>
      </c>
      <c r="D1171" s="76" t="s">
        <v>2470</v>
      </c>
      <c r="E1171" s="68">
        <v>60</v>
      </c>
    </row>
    <row r="1172" spans="1:5" s="75" customFormat="1" ht="12.75" customHeight="1">
      <c r="A1172" s="77"/>
      <c r="B1172" s="90">
        <v>40973</v>
      </c>
      <c r="C1172" s="89" t="s">
        <v>283</v>
      </c>
      <c r="D1172" s="77" t="s">
        <v>1309</v>
      </c>
      <c r="E1172" s="95">
        <v>150</v>
      </c>
    </row>
    <row r="1173" spans="1:5" s="75" customFormat="1" ht="12.75" customHeight="1">
      <c r="A1173" s="76"/>
      <c r="B1173" s="58">
        <v>40973</v>
      </c>
      <c r="C1173" s="57" t="s">
        <v>283</v>
      </c>
      <c r="D1173" s="76" t="s">
        <v>1309</v>
      </c>
      <c r="E1173" s="68">
        <v>100</v>
      </c>
    </row>
    <row r="1174" spans="1:5" s="75" customFormat="1" ht="12.75" customHeight="1">
      <c r="A1174" s="77"/>
      <c r="B1174" s="90">
        <v>40968</v>
      </c>
      <c r="C1174" s="89" t="s">
        <v>283</v>
      </c>
      <c r="D1174" s="77" t="s">
        <v>491</v>
      </c>
      <c r="E1174" s="95">
        <v>204.42</v>
      </c>
    </row>
    <row r="1175" spans="1:5" s="75" customFormat="1" ht="12.75" customHeight="1">
      <c r="A1175" s="76"/>
      <c r="B1175" s="58">
        <v>40968</v>
      </c>
      <c r="C1175" s="57" t="s">
        <v>283</v>
      </c>
      <c r="D1175" s="76" t="s">
        <v>1547</v>
      </c>
      <c r="E1175" s="68">
        <v>94</v>
      </c>
    </row>
    <row r="1176" spans="1:5" s="75" customFormat="1" ht="12.75" customHeight="1">
      <c r="A1176" s="77"/>
      <c r="B1176" s="90">
        <v>40966</v>
      </c>
      <c r="C1176" s="89" t="s">
        <v>283</v>
      </c>
      <c r="D1176" s="77" t="s">
        <v>2471</v>
      </c>
      <c r="E1176" s="95">
        <v>100</v>
      </c>
    </row>
    <row r="1177" spans="1:5" s="75" customFormat="1" ht="12.75" customHeight="1">
      <c r="A1177" s="76"/>
      <c r="B1177" s="58">
        <v>40956</v>
      </c>
      <c r="C1177" s="57" t="s">
        <v>283</v>
      </c>
      <c r="D1177" s="76" t="s">
        <v>1546</v>
      </c>
      <c r="E1177" s="68">
        <v>100</v>
      </c>
    </row>
    <row r="1178" spans="1:5" s="75" customFormat="1" ht="12.75" customHeight="1">
      <c r="A1178" s="77"/>
      <c r="B1178" s="90">
        <v>40956</v>
      </c>
      <c r="C1178" s="89" t="s">
        <v>283</v>
      </c>
      <c r="D1178" s="77" t="s">
        <v>2421</v>
      </c>
      <c r="E1178" s="95">
        <v>30</v>
      </c>
    </row>
    <row r="1179" spans="1:5" s="75" customFormat="1" ht="12.75" customHeight="1">
      <c r="A1179" s="76"/>
      <c r="B1179" s="58">
        <v>40955</v>
      </c>
      <c r="C1179" s="57" t="s">
        <v>283</v>
      </c>
      <c r="D1179" s="76" t="s">
        <v>1521</v>
      </c>
      <c r="E1179" s="68">
        <v>400</v>
      </c>
    </row>
    <row r="1180" spans="1:5" s="75" customFormat="1" ht="12.75" customHeight="1">
      <c r="A1180" s="77"/>
      <c r="B1180" s="90">
        <v>40954</v>
      </c>
      <c r="C1180" s="89" t="s">
        <v>283</v>
      </c>
      <c r="D1180" s="77" t="s">
        <v>1617</v>
      </c>
      <c r="E1180" s="95">
        <v>154</v>
      </c>
    </row>
    <row r="1181" spans="1:5" s="75" customFormat="1" ht="12.75" customHeight="1">
      <c r="A1181" s="76"/>
      <c r="B1181" s="58">
        <v>40954</v>
      </c>
      <c r="C1181" s="57" t="s">
        <v>283</v>
      </c>
      <c r="D1181" s="76" t="s">
        <v>2466</v>
      </c>
      <c r="E1181" s="68">
        <v>185</v>
      </c>
    </row>
    <row r="1182" spans="1:5" s="75" customFormat="1" ht="12.75" customHeight="1">
      <c r="A1182" s="77"/>
      <c r="B1182" s="90">
        <v>40954</v>
      </c>
      <c r="C1182" s="89" t="s">
        <v>283</v>
      </c>
      <c r="D1182" s="77" t="s">
        <v>1522</v>
      </c>
      <c r="E1182" s="95">
        <v>200</v>
      </c>
    </row>
    <row r="1183" spans="1:5" s="75" customFormat="1" ht="12.75" customHeight="1">
      <c r="A1183" s="76"/>
      <c r="B1183" s="58">
        <v>40954</v>
      </c>
      <c r="C1183" s="57" t="s">
        <v>283</v>
      </c>
      <c r="D1183" s="76" t="s">
        <v>1522</v>
      </c>
      <c r="E1183" s="68">
        <v>200</v>
      </c>
    </row>
    <row r="1184" spans="1:5" s="75" customFormat="1" ht="12.75" customHeight="1">
      <c r="A1184" s="77"/>
      <c r="B1184" s="90">
        <v>40954</v>
      </c>
      <c r="C1184" s="89" t="s">
        <v>283</v>
      </c>
      <c r="D1184" s="77" t="s">
        <v>468</v>
      </c>
      <c r="E1184" s="95">
        <v>483.75</v>
      </c>
    </row>
    <row r="1185" spans="1:5" s="75" customFormat="1" ht="12.75" customHeight="1">
      <c r="A1185" s="76"/>
      <c r="B1185" s="58">
        <v>40954</v>
      </c>
      <c r="C1185" s="57" t="s">
        <v>283</v>
      </c>
      <c r="D1185" s="76" t="s">
        <v>468</v>
      </c>
      <c r="E1185" s="68">
        <v>287.33</v>
      </c>
    </row>
    <row r="1186" spans="1:5" s="75" customFormat="1" ht="12.75" customHeight="1">
      <c r="A1186" s="77"/>
      <c r="B1186" s="90">
        <v>40954</v>
      </c>
      <c r="C1186" s="89" t="s">
        <v>283</v>
      </c>
      <c r="D1186" s="77" t="s">
        <v>2472</v>
      </c>
      <c r="E1186" s="95">
        <v>204.5</v>
      </c>
    </row>
    <row r="1187" spans="1:5" s="75" customFormat="1" ht="12.75" customHeight="1">
      <c r="A1187" s="76"/>
      <c r="B1187" s="58">
        <v>40954</v>
      </c>
      <c r="C1187" s="57" t="s">
        <v>283</v>
      </c>
      <c r="D1187" s="76" t="s">
        <v>2472</v>
      </c>
      <c r="E1187" s="68">
        <v>95.5</v>
      </c>
    </row>
    <row r="1188" spans="1:5" s="75" customFormat="1" ht="12.75" customHeight="1">
      <c r="A1188" s="77"/>
      <c r="B1188" s="90">
        <v>40953</v>
      </c>
      <c r="C1188" s="89" t="s">
        <v>283</v>
      </c>
      <c r="D1188" s="77" t="s">
        <v>1211</v>
      </c>
      <c r="E1188" s="95">
        <v>250</v>
      </c>
    </row>
    <row r="1189" spans="1:5" s="75" customFormat="1" ht="12.75" customHeight="1">
      <c r="A1189" s="76"/>
      <c r="B1189" s="58">
        <v>40953</v>
      </c>
      <c r="C1189" s="57" t="s">
        <v>283</v>
      </c>
      <c r="D1189" s="76" t="s">
        <v>1523</v>
      </c>
      <c r="E1189" s="68">
        <v>300</v>
      </c>
    </row>
    <row r="1190" spans="1:5" s="75" customFormat="1" ht="12.75" customHeight="1">
      <c r="A1190" s="77"/>
      <c r="B1190" s="90">
        <v>40953</v>
      </c>
      <c r="C1190" s="89" t="s">
        <v>283</v>
      </c>
      <c r="D1190" s="77" t="s">
        <v>1523</v>
      </c>
      <c r="E1190" s="95">
        <v>150</v>
      </c>
    </row>
    <row r="1191" spans="1:5" s="75" customFormat="1" ht="12.75" customHeight="1">
      <c r="A1191" s="76"/>
      <c r="B1191" s="58">
        <v>40953</v>
      </c>
      <c r="C1191" s="57" t="s">
        <v>283</v>
      </c>
      <c r="D1191" s="76" t="s">
        <v>1410</v>
      </c>
      <c r="E1191" s="68">
        <v>35</v>
      </c>
    </row>
    <row r="1192" spans="1:5" s="75" customFormat="1" ht="12.75" customHeight="1">
      <c r="A1192" s="77"/>
      <c r="B1192" s="90">
        <v>40953</v>
      </c>
      <c r="C1192" s="89" t="s">
        <v>283</v>
      </c>
      <c r="D1192" s="77" t="s">
        <v>374</v>
      </c>
      <c r="E1192" s="95">
        <v>300</v>
      </c>
    </row>
    <row r="1193" spans="1:5" s="75" customFormat="1" ht="12.75" customHeight="1">
      <c r="A1193" s="76"/>
      <c r="B1193" s="58">
        <v>40949</v>
      </c>
      <c r="C1193" s="57" t="s">
        <v>283</v>
      </c>
      <c r="D1193" s="76" t="s">
        <v>1633</v>
      </c>
      <c r="E1193" s="68">
        <v>50</v>
      </c>
    </row>
    <row r="1194" spans="1:5" s="75" customFormat="1" ht="12.75" customHeight="1">
      <c r="A1194" s="77"/>
      <c r="B1194" s="90">
        <v>40947</v>
      </c>
      <c r="C1194" s="89" t="s">
        <v>283</v>
      </c>
      <c r="D1194" s="77" t="s">
        <v>1545</v>
      </c>
      <c r="E1194" s="95">
        <v>500</v>
      </c>
    </row>
    <row r="1195" spans="1:5" s="75" customFormat="1" ht="12.75" customHeight="1">
      <c r="A1195" s="76"/>
      <c r="B1195" s="58">
        <v>40945</v>
      </c>
      <c r="C1195" s="57" t="s">
        <v>283</v>
      </c>
      <c r="D1195" s="76" t="s">
        <v>1616</v>
      </c>
      <c r="E1195" s="68">
        <v>150</v>
      </c>
    </row>
    <row r="1196" spans="1:5" s="75" customFormat="1" ht="12.75" customHeight="1">
      <c r="A1196" s="77"/>
      <c r="B1196" s="90">
        <v>40940</v>
      </c>
      <c r="C1196" s="89" t="s">
        <v>283</v>
      </c>
      <c r="D1196" s="77" t="s">
        <v>413</v>
      </c>
      <c r="E1196" s="95">
        <v>150</v>
      </c>
    </row>
    <row r="1197" spans="1:5" s="75" customFormat="1" ht="12.75" customHeight="1">
      <c r="A1197" s="76"/>
      <c r="B1197" s="58">
        <v>40939</v>
      </c>
      <c r="C1197" s="57" t="s">
        <v>283</v>
      </c>
      <c r="D1197" s="76" t="s">
        <v>1272</v>
      </c>
      <c r="E1197" s="68">
        <v>300</v>
      </c>
    </row>
    <row r="1198" spans="1:5" s="75" customFormat="1" ht="12.75" customHeight="1">
      <c r="A1198" s="77"/>
      <c r="B1198" s="90">
        <v>40939</v>
      </c>
      <c r="C1198" s="89" t="s">
        <v>283</v>
      </c>
      <c r="D1198" s="77" t="s">
        <v>1272</v>
      </c>
      <c r="E1198" s="95">
        <v>200</v>
      </c>
    </row>
    <row r="1199" spans="1:5" s="75" customFormat="1" ht="12.75" customHeight="1">
      <c r="A1199" s="76"/>
      <c r="B1199" s="58">
        <v>40934</v>
      </c>
      <c r="C1199" s="57" t="s">
        <v>283</v>
      </c>
      <c r="D1199" s="76" t="s">
        <v>1520</v>
      </c>
      <c r="E1199" s="68">
        <v>120</v>
      </c>
    </row>
    <row r="1200" spans="1:5" s="75" customFormat="1" ht="12.75" customHeight="1">
      <c r="A1200" s="77"/>
      <c r="B1200" s="90">
        <v>40934</v>
      </c>
      <c r="C1200" s="89" t="s">
        <v>283</v>
      </c>
      <c r="D1200" s="77" t="s">
        <v>441</v>
      </c>
      <c r="E1200" s="95">
        <v>450</v>
      </c>
    </row>
    <row r="1201" spans="1:5" s="75" customFormat="1" ht="12.75" customHeight="1">
      <c r="A1201" s="76"/>
      <c r="B1201" s="58">
        <v>40928</v>
      </c>
      <c r="C1201" s="57" t="s">
        <v>283</v>
      </c>
      <c r="D1201" s="76" t="s">
        <v>1758</v>
      </c>
      <c r="E1201" s="68">
        <v>19.461</v>
      </c>
    </row>
    <row r="1202" spans="1:5" s="75" customFormat="1" ht="12.75" customHeight="1">
      <c r="A1202" s="77"/>
      <c r="B1202" s="90">
        <v>40928</v>
      </c>
      <c r="C1202" s="89" t="s">
        <v>283</v>
      </c>
      <c r="D1202" s="77" t="s">
        <v>1758</v>
      </c>
      <c r="E1202" s="95">
        <v>139.04</v>
      </c>
    </row>
    <row r="1203" spans="1:5" s="75" customFormat="1" ht="12.75" customHeight="1">
      <c r="A1203" s="76"/>
      <c r="B1203" s="58">
        <v>40928</v>
      </c>
      <c r="C1203" s="57" t="s">
        <v>283</v>
      </c>
      <c r="D1203" s="76" t="s">
        <v>1220</v>
      </c>
      <c r="E1203" s="68">
        <v>500</v>
      </c>
    </row>
    <row r="1204" spans="1:5" s="75" customFormat="1" ht="12.75" customHeight="1">
      <c r="A1204" s="77"/>
      <c r="B1204" s="90">
        <v>40928</v>
      </c>
      <c r="C1204" s="89" t="s">
        <v>283</v>
      </c>
      <c r="D1204" s="77" t="s">
        <v>1220</v>
      </c>
      <c r="E1204" s="95">
        <v>500</v>
      </c>
    </row>
    <row r="1205" spans="1:5" s="75" customFormat="1" ht="12.75" customHeight="1">
      <c r="A1205" s="76"/>
      <c r="B1205" s="58">
        <v>40926</v>
      </c>
      <c r="C1205" s="57" t="s">
        <v>283</v>
      </c>
      <c r="D1205" s="76" t="s">
        <v>1487</v>
      </c>
      <c r="E1205" s="68">
        <v>400</v>
      </c>
    </row>
    <row r="1206" spans="1:5" s="75" customFormat="1" ht="12.75" customHeight="1">
      <c r="A1206" s="77"/>
      <c r="B1206" s="90">
        <v>40921</v>
      </c>
      <c r="C1206" s="89" t="s">
        <v>283</v>
      </c>
      <c r="D1206" s="77" t="s">
        <v>1486</v>
      </c>
      <c r="E1206" s="95">
        <v>550</v>
      </c>
    </row>
    <row r="1207" spans="1:5" s="75" customFormat="1" ht="12.75" customHeight="1">
      <c r="A1207" s="76"/>
      <c r="B1207" s="58">
        <v>40919</v>
      </c>
      <c r="C1207" s="57" t="s">
        <v>283</v>
      </c>
      <c r="D1207" s="76" t="s">
        <v>1519</v>
      </c>
      <c r="E1207" s="68">
        <v>150</v>
      </c>
    </row>
    <row r="1208" spans="1:5" s="75" customFormat="1" ht="12.75" customHeight="1">
      <c r="A1208" s="77"/>
      <c r="B1208" s="90">
        <v>40918</v>
      </c>
      <c r="C1208" s="89" t="s">
        <v>283</v>
      </c>
      <c r="D1208" s="77" t="s">
        <v>2473</v>
      </c>
      <c r="E1208" s="95">
        <v>244.4</v>
      </c>
    </row>
    <row r="1209" spans="1:5" s="75" customFormat="1" ht="12.75" customHeight="1">
      <c r="A1209" s="76"/>
      <c r="B1209" s="58">
        <v>40918</v>
      </c>
      <c r="C1209" s="57" t="s">
        <v>283</v>
      </c>
      <c r="D1209" s="76" t="s">
        <v>2474</v>
      </c>
      <c r="E1209" s="68">
        <v>150</v>
      </c>
    </row>
    <row r="1210" spans="1:5" s="75" customFormat="1" ht="12.75" customHeight="1">
      <c r="A1210" s="77"/>
      <c r="B1210" s="90">
        <v>40918</v>
      </c>
      <c r="C1210" s="89" t="s">
        <v>283</v>
      </c>
      <c r="D1210" s="77" t="s">
        <v>1517</v>
      </c>
      <c r="E1210" s="95">
        <v>250</v>
      </c>
    </row>
    <row r="1211" spans="1:5" s="75" customFormat="1" ht="12.75" customHeight="1">
      <c r="A1211" s="76"/>
      <c r="B1211" s="58">
        <v>40918</v>
      </c>
      <c r="C1211" s="57" t="s">
        <v>283</v>
      </c>
      <c r="D1211" s="76" t="s">
        <v>1518</v>
      </c>
      <c r="E1211" s="68">
        <v>180</v>
      </c>
    </row>
    <row r="1212" spans="1:5" s="75" customFormat="1" ht="12.75" customHeight="1">
      <c r="A1212" s="77"/>
      <c r="B1212" s="90">
        <v>40917</v>
      </c>
      <c r="C1212" s="89" t="s">
        <v>283</v>
      </c>
      <c r="D1212" s="77" t="s">
        <v>417</v>
      </c>
      <c r="E1212" s="95">
        <v>150</v>
      </c>
    </row>
    <row r="1213" spans="1:5" s="75" customFormat="1" ht="12.75" customHeight="1">
      <c r="A1213" s="76"/>
      <c r="B1213" s="58">
        <v>40914</v>
      </c>
      <c r="C1213" s="57" t="s">
        <v>283</v>
      </c>
      <c r="D1213" s="76" t="s">
        <v>476</v>
      </c>
      <c r="E1213" s="68">
        <v>600</v>
      </c>
    </row>
    <row r="1214" spans="1:5" s="75" customFormat="1" ht="12.75" customHeight="1">
      <c r="A1214" s="77"/>
      <c r="B1214" s="90">
        <v>40911</v>
      </c>
      <c r="C1214" s="89" t="s">
        <v>283</v>
      </c>
      <c r="D1214" s="77" t="s">
        <v>1891</v>
      </c>
      <c r="E1214" s="95">
        <v>158.94238842000001</v>
      </c>
    </row>
    <row r="1215" spans="1:5" ht="12.75" customHeight="1">
      <c r="A1215" s="46"/>
      <c r="B1215" s="46"/>
      <c r="C1215" s="46"/>
      <c r="D1215" s="46" t="s">
        <v>1485</v>
      </c>
      <c r="E1215" s="47">
        <f>SUM(E939:E1214)</f>
        <v>74948.75233219996</v>
      </c>
    </row>
    <row r="1216" spans="1:5" s="75" customFormat="1" ht="12.75" customHeight="1">
      <c r="A1216" s="38"/>
      <c r="B1216" s="32"/>
      <c r="C1216" s="32"/>
      <c r="D1216" s="32"/>
      <c r="E1216" s="32"/>
    </row>
    <row r="1217" spans="1:5" s="75" customFormat="1" ht="12.75" customHeight="1">
      <c r="A1217" s="38"/>
      <c r="B1217" s="32"/>
      <c r="C1217" s="32"/>
      <c r="D1217" s="32"/>
      <c r="E1217" s="32"/>
    </row>
    <row r="1218" spans="1:6" s="75" customFormat="1" ht="19.5" customHeight="1">
      <c r="A1218" s="220" t="s">
        <v>2</v>
      </c>
      <c r="B1218" s="221"/>
      <c r="C1218" s="221"/>
      <c r="D1218" s="221"/>
      <c r="E1218" s="221"/>
      <c r="F1218" s="96"/>
    </row>
    <row r="1219" spans="1:5" s="75" customFormat="1" ht="12.75" customHeight="1">
      <c r="A1219" s="50" t="s">
        <v>403</v>
      </c>
      <c r="B1219" s="50" t="s">
        <v>404</v>
      </c>
      <c r="C1219" s="44" t="s">
        <v>4</v>
      </c>
      <c r="D1219" s="50" t="s">
        <v>5</v>
      </c>
      <c r="E1219" s="45" t="s">
        <v>3210</v>
      </c>
    </row>
    <row r="1220" spans="1:5" ht="12.75" customHeight="1">
      <c r="A1220" s="63"/>
      <c r="B1220" s="86">
        <v>40906</v>
      </c>
      <c r="C1220" s="63" t="s">
        <v>283</v>
      </c>
      <c r="D1220" s="64" t="s">
        <v>1890</v>
      </c>
      <c r="E1220" s="66">
        <v>29.52475</v>
      </c>
    </row>
    <row r="1221" spans="1:5" ht="12.75" customHeight="1">
      <c r="A1221" s="60"/>
      <c r="B1221" s="61">
        <v>40906</v>
      </c>
      <c r="C1221" s="60" t="s">
        <v>283</v>
      </c>
      <c r="D1221" s="65" t="s">
        <v>1524</v>
      </c>
      <c r="E1221" s="67">
        <v>92</v>
      </c>
    </row>
    <row r="1222" spans="1:5" ht="12.75" customHeight="1">
      <c r="A1222" s="57"/>
      <c r="B1222" s="62">
        <v>40906</v>
      </c>
      <c r="C1222" s="57" t="s">
        <v>283</v>
      </c>
      <c r="D1222" s="59" t="s">
        <v>504</v>
      </c>
      <c r="E1222" s="68">
        <v>150</v>
      </c>
    </row>
    <row r="1223" spans="1:5" ht="12.75" customHeight="1">
      <c r="A1223" s="60"/>
      <c r="B1223" s="61">
        <v>40906</v>
      </c>
      <c r="C1223" s="60" t="s">
        <v>283</v>
      </c>
      <c r="D1223" s="65" t="s">
        <v>1287</v>
      </c>
      <c r="E1223" s="67">
        <v>425</v>
      </c>
    </row>
    <row r="1224" spans="1:5" s="75" customFormat="1" ht="12.75" customHeight="1">
      <c r="A1224" s="76"/>
      <c r="B1224" s="58">
        <v>40906</v>
      </c>
      <c r="C1224" s="57" t="s">
        <v>283</v>
      </c>
      <c r="D1224" s="76" t="s">
        <v>379</v>
      </c>
      <c r="E1224" s="68">
        <v>800</v>
      </c>
    </row>
    <row r="1225" spans="1:5" s="75" customFormat="1" ht="12.75" customHeight="1">
      <c r="A1225" s="77"/>
      <c r="B1225" s="90">
        <v>40906</v>
      </c>
      <c r="C1225" s="89" t="s">
        <v>283</v>
      </c>
      <c r="D1225" s="77" t="s">
        <v>1502</v>
      </c>
      <c r="E1225" s="95">
        <v>650</v>
      </c>
    </row>
    <row r="1226" spans="1:5" s="75" customFormat="1" ht="12.75" customHeight="1">
      <c r="A1226" s="76"/>
      <c r="B1226" s="58">
        <v>40905</v>
      </c>
      <c r="C1226" s="57" t="s">
        <v>283</v>
      </c>
      <c r="D1226" s="76" t="s">
        <v>1631</v>
      </c>
      <c r="E1226" s="68">
        <v>101.4</v>
      </c>
    </row>
    <row r="1227" spans="1:5" s="75" customFormat="1" ht="12.75" customHeight="1">
      <c r="A1227" s="77"/>
      <c r="B1227" s="90">
        <v>40905</v>
      </c>
      <c r="C1227" s="89" t="s">
        <v>283</v>
      </c>
      <c r="D1227" s="77" t="s">
        <v>1632</v>
      </c>
      <c r="E1227" s="95">
        <v>68</v>
      </c>
    </row>
    <row r="1228" spans="1:5" s="75" customFormat="1" ht="12.75" customHeight="1">
      <c r="A1228" s="76"/>
      <c r="B1228" s="58">
        <v>40905</v>
      </c>
      <c r="C1228" s="57" t="s">
        <v>283</v>
      </c>
      <c r="D1228" s="76" t="s">
        <v>1257</v>
      </c>
      <c r="E1228" s="68">
        <v>200</v>
      </c>
    </row>
    <row r="1229" spans="1:5" s="75" customFormat="1" ht="12.75" customHeight="1">
      <c r="A1229" s="77"/>
      <c r="B1229" s="90">
        <v>40905</v>
      </c>
      <c r="C1229" s="89" t="s">
        <v>283</v>
      </c>
      <c r="D1229" s="77" t="s">
        <v>1501</v>
      </c>
      <c r="E1229" s="95">
        <v>200</v>
      </c>
    </row>
    <row r="1230" spans="1:5" s="75" customFormat="1" ht="12.75" customHeight="1">
      <c r="A1230" s="76"/>
      <c r="B1230" s="58">
        <v>40904</v>
      </c>
      <c r="C1230" s="57" t="s">
        <v>283</v>
      </c>
      <c r="D1230" s="76" t="s">
        <v>1499</v>
      </c>
      <c r="E1230" s="68">
        <v>100</v>
      </c>
    </row>
    <row r="1231" spans="1:5" s="75" customFormat="1" ht="12.75" customHeight="1">
      <c r="A1231" s="77"/>
      <c r="B1231" s="90">
        <v>40904</v>
      </c>
      <c r="C1231" s="89" t="s">
        <v>283</v>
      </c>
      <c r="D1231" s="77" t="s">
        <v>1500</v>
      </c>
      <c r="E1231" s="95">
        <v>120</v>
      </c>
    </row>
    <row r="1232" spans="1:5" s="75" customFormat="1" ht="12.75" customHeight="1">
      <c r="A1232" s="76"/>
      <c r="B1232" s="58">
        <v>40904</v>
      </c>
      <c r="C1232" s="57" t="s">
        <v>283</v>
      </c>
      <c r="D1232" s="76" t="s">
        <v>1451</v>
      </c>
      <c r="E1232" s="68">
        <v>389.886</v>
      </c>
    </row>
    <row r="1233" spans="1:5" s="75" customFormat="1" ht="12.75" customHeight="1">
      <c r="A1233" s="77"/>
      <c r="B1233" s="90">
        <v>40899</v>
      </c>
      <c r="C1233" s="89" t="s">
        <v>283</v>
      </c>
      <c r="D1233" s="77" t="s">
        <v>489</v>
      </c>
      <c r="E1233" s="95">
        <v>300</v>
      </c>
    </row>
    <row r="1234" spans="1:5" s="75" customFormat="1" ht="12.75" customHeight="1">
      <c r="A1234" s="76"/>
      <c r="B1234" s="58">
        <v>40899</v>
      </c>
      <c r="C1234" s="57" t="s">
        <v>283</v>
      </c>
      <c r="D1234" s="76" t="s">
        <v>1503</v>
      </c>
      <c r="E1234" s="68">
        <v>120</v>
      </c>
    </row>
    <row r="1235" spans="1:5" s="75" customFormat="1" ht="12.75" customHeight="1">
      <c r="A1235" s="77"/>
      <c r="B1235" s="90">
        <v>40898</v>
      </c>
      <c r="C1235" s="89" t="s">
        <v>283</v>
      </c>
      <c r="D1235" s="77" t="s">
        <v>64</v>
      </c>
      <c r="E1235" s="95">
        <v>300</v>
      </c>
    </row>
    <row r="1236" spans="1:5" s="75" customFormat="1" ht="12.75" customHeight="1">
      <c r="A1236" s="76"/>
      <c r="B1236" s="58">
        <v>40898</v>
      </c>
      <c r="C1236" s="57" t="s">
        <v>283</v>
      </c>
      <c r="D1236" s="76" t="s">
        <v>64</v>
      </c>
      <c r="E1236" s="68">
        <v>150</v>
      </c>
    </row>
    <row r="1237" spans="1:5" s="75" customFormat="1" ht="12.75" customHeight="1">
      <c r="A1237" s="77"/>
      <c r="B1237" s="90">
        <v>40898</v>
      </c>
      <c r="C1237" s="89" t="s">
        <v>283</v>
      </c>
      <c r="D1237" s="77" t="s">
        <v>1316</v>
      </c>
      <c r="E1237" s="95">
        <v>350</v>
      </c>
    </row>
    <row r="1238" spans="1:5" s="75" customFormat="1" ht="12.75" customHeight="1">
      <c r="A1238" s="76"/>
      <c r="B1238" s="58">
        <v>40896</v>
      </c>
      <c r="C1238" s="57" t="s">
        <v>283</v>
      </c>
      <c r="D1238" s="76" t="s">
        <v>1452</v>
      </c>
      <c r="E1238" s="68">
        <v>140</v>
      </c>
    </row>
    <row r="1239" spans="1:5" s="75" customFormat="1" ht="12.75" customHeight="1">
      <c r="A1239" s="77"/>
      <c r="B1239" s="90">
        <v>40896</v>
      </c>
      <c r="C1239" s="89" t="s">
        <v>283</v>
      </c>
      <c r="D1239" s="77" t="s">
        <v>1504</v>
      </c>
      <c r="E1239" s="95">
        <v>27.326</v>
      </c>
    </row>
    <row r="1240" spans="1:5" s="75" customFormat="1" ht="12.75" customHeight="1">
      <c r="A1240" s="76"/>
      <c r="B1240" s="58">
        <v>40893</v>
      </c>
      <c r="C1240" s="57" t="s">
        <v>283</v>
      </c>
      <c r="D1240" s="76" t="s">
        <v>1369</v>
      </c>
      <c r="E1240" s="68">
        <v>2350</v>
      </c>
    </row>
    <row r="1241" spans="1:5" s="75" customFormat="1" ht="12.75" customHeight="1">
      <c r="A1241" s="77"/>
      <c r="B1241" s="90">
        <v>40886</v>
      </c>
      <c r="C1241" s="89" t="s">
        <v>283</v>
      </c>
      <c r="D1241" s="77" t="s">
        <v>1453</v>
      </c>
      <c r="E1241" s="95">
        <v>172</v>
      </c>
    </row>
    <row r="1242" spans="1:5" s="75" customFormat="1" ht="12.75" customHeight="1">
      <c r="A1242" s="76"/>
      <c r="B1242" s="58">
        <v>40879</v>
      </c>
      <c r="C1242" s="57" t="s">
        <v>283</v>
      </c>
      <c r="D1242" s="76" t="s">
        <v>22</v>
      </c>
      <c r="E1242" s="68">
        <v>200</v>
      </c>
    </row>
    <row r="1243" spans="1:5" s="75" customFormat="1" ht="12.75" customHeight="1">
      <c r="A1243" s="77"/>
      <c r="B1243" s="90">
        <v>40877</v>
      </c>
      <c r="C1243" s="89" t="s">
        <v>283</v>
      </c>
      <c r="D1243" s="77" t="s">
        <v>1455</v>
      </c>
      <c r="E1243" s="95">
        <v>350</v>
      </c>
    </row>
    <row r="1244" spans="1:5" s="75" customFormat="1" ht="12.75" customHeight="1">
      <c r="A1244" s="76"/>
      <c r="B1244" s="58">
        <v>40877</v>
      </c>
      <c r="C1244" s="57" t="s">
        <v>283</v>
      </c>
      <c r="D1244" s="76" t="s">
        <v>1454</v>
      </c>
      <c r="E1244" s="68">
        <v>150</v>
      </c>
    </row>
    <row r="1245" spans="1:5" s="75" customFormat="1" ht="12.75" customHeight="1">
      <c r="A1245" s="77"/>
      <c r="B1245" s="90">
        <v>40876</v>
      </c>
      <c r="C1245" s="89" t="s">
        <v>283</v>
      </c>
      <c r="D1245" s="77" t="s">
        <v>1456</v>
      </c>
      <c r="E1245" s="95">
        <v>150</v>
      </c>
    </row>
    <row r="1246" spans="1:5" s="75" customFormat="1" ht="12.75" customHeight="1">
      <c r="A1246" s="76"/>
      <c r="B1246" s="58">
        <v>40875</v>
      </c>
      <c r="C1246" s="57" t="s">
        <v>283</v>
      </c>
      <c r="D1246" s="76" t="s">
        <v>610</v>
      </c>
      <c r="E1246" s="68">
        <v>300</v>
      </c>
    </row>
    <row r="1247" spans="1:5" s="75" customFormat="1" ht="12.75" customHeight="1">
      <c r="A1247" s="77"/>
      <c r="B1247" s="90">
        <v>40872</v>
      </c>
      <c r="C1247" s="89" t="s">
        <v>283</v>
      </c>
      <c r="D1247" s="77" t="s">
        <v>1457</v>
      </c>
      <c r="E1247" s="95">
        <v>20</v>
      </c>
    </row>
    <row r="1248" spans="1:5" s="75" customFormat="1" ht="12.75" customHeight="1">
      <c r="A1248" s="76"/>
      <c r="B1248" s="58">
        <v>40871</v>
      </c>
      <c r="C1248" s="57" t="s">
        <v>283</v>
      </c>
      <c r="D1248" s="76" t="s">
        <v>1601</v>
      </c>
      <c r="E1248" s="68">
        <v>160</v>
      </c>
    </row>
    <row r="1249" spans="1:5" s="75" customFormat="1" ht="12.75" customHeight="1">
      <c r="A1249" s="77"/>
      <c r="B1249" s="90">
        <v>40869</v>
      </c>
      <c r="C1249" s="89" t="s">
        <v>283</v>
      </c>
      <c r="D1249" s="77" t="s">
        <v>1458</v>
      </c>
      <c r="E1249" s="95">
        <v>70</v>
      </c>
    </row>
    <row r="1250" spans="1:5" s="75" customFormat="1" ht="12.75" customHeight="1">
      <c r="A1250" s="76"/>
      <c r="B1250" s="58">
        <v>40868</v>
      </c>
      <c r="C1250" s="57" t="s">
        <v>283</v>
      </c>
      <c r="D1250" s="76" t="s">
        <v>1345</v>
      </c>
      <c r="E1250" s="68">
        <v>187.36</v>
      </c>
    </row>
    <row r="1251" spans="1:5" s="75" customFormat="1" ht="12.75" customHeight="1">
      <c r="A1251" s="77"/>
      <c r="B1251" s="90">
        <v>40868</v>
      </c>
      <c r="C1251" s="89" t="s">
        <v>283</v>
      </c>
      <c r="D1251" s="77" t="s">
        <v>1345</v>
      </c>
      <c r="E1251" s="95">
        <v>212.64</v>
      </c>
    </row>
    <row r="1252" spans="1:5" s="75" customFormat="1" ht="12.75" customHeight="1">
      <c r="A1252" s="76"/>
      <c r="B1252" s="58">
        <v>40861</v>
      </c>
      <c r="C1252" s="57" t="s">
        <v>283</v>
      </c>
      <c r="D1252" s="76" t="s">
        <v>1438</v>
      </c>
      <c r="E1252" s="68">
        <v>45</v>
      </c>
    </row>
    <row r="1253" spans="1:5" s="75" customFormat="1" ht="12.75" customHeight="1">
      <c r="A1253" s="77"/>
      <c r="B1253" s="90">
        <v>40861</v>
      </c>
      <c r="C1253" s="89" t="s">
        <v>283</v>
      </c>
      <c r="D1253" s="77" t="s">
        <v>1438</v>
      </c>
      <c r="E1253" s="95">
        <v>45</v>
      </c>
    </row>
    <row r="1254" spans="1:5" s="75" customFormat="1" ht="12.75" customHeight="1">
      <c r="A1254" s="76"/>
      <c r="B1254" s="58">
        <v>40850</v>
      </c>
      <c r="C1254" s="57" t="s">
        <v>283</v>
      </c>
      <c r="D1254" s="76" t="s">
        <v>1325</v>
      </c>
      <c r="E1254" s="68">
        <v>33</v>
      </c>
    </row>
    <row r="1255" spans="1:5" s="75" customFormat="1" ht="12.75" customHeight="1">
      <c r="A1255" s="77"/>
      <c r="B1255" s="90">
        <v>40850</v>
      </c>
      <c r="C1255" s="89" t="s">
        <v>283</v>
      </c>
      <c r="D1255" s="77" t="s">
        <v>1325</v>
      </c>
      <c r="E1255" s="95">
        <v>33</v>
      </c>
    </row>
    <row r="1256" spans="1:5" s="75" customFormat="1" ht="12.75" customHeight="1">
      <c r="A1256" s="76"/>
      <c r="B1256" s="58">
        <v>40847</v>
      </c>
      <c r="C1256" s="57" t="s">
        <v>283</v>
      </c>
      <c r="D1256" s="76" t="s">
        <v>1459</v>
      </c>
      <c r="E1256" s="68">
        <v>80</v>
      </c>
    </row>
    <row r="1257" spans="1:5" s="75" customFormat="1" ht="12.75" customHeight="1">
      <c r="A1257" s="77"/>
      <c r="B1257" s="90">
        <v>40844</v>
      </c>
      <c r="C1257" s="89" t="s">
        <v>283</v>
      </c>
      <c r="D1257" s="77" t="s">
        <v>1266</v>
      </c>
      <c r="E1257" s="95">
        <v>100</v>
      </c>
    </row>
    <row r="1258" spans="1:5" s="75" customFormat="1" ht="12.75" customHeight="1">
      <c r="A1258" s="76"/>
      <c r="B1258" s="58">
        <v>40841</v>
      </c>
      <c r="C1258" s="57" t="s">
        <v>283</v>
      </c>
      <c r="D1258" s="76" t="s">
        <v>1437</v>
      </c>
      <c r="E1258" s="68">
        <v>296</v>
      </c>
    </row>
    <row r="1259" spans="1:5" s="75" customFormat="1" ht="12.75" customHeight="1">
      <c r="A1259" s="77"/>
      <c r="B1259" s="90">
        <v>40841</v>
      </c>
      <c r="C1259" s="89" t="s">
        <v>283</v>
      </c>
      <c r="D1259" s="77" t="s">
        <v>1437</v>
      </c>
      <c r="E1259" s="95">
        <v>104</v>
      </c>
    </row>
    <row r="1260" spans="1:5" s="75" customFormat="1" ht="12.75" customHeight="1">
      <c r="A1260" s="76"/>
      <c r="B1260" s="58">
        <v>40840</v>
      </c>
      <c r="C1260" s="57" t="s">
        <v>283</v>
      </c>
      <c r="D1260" s="76" t="s">
        <v>1436</v>
      </c>
      <c r="E1260" s="68">
        <v>300</v>
      </c>
    </row>
    <row r="1261" spans="1:5" s="75" customFormat="1" ht="12.75" customHeight="1">
      <c r="A1261" s="77"/>
      <c r="B1261" s="90">
        <v>40840</v>
      </c>
      <c r="C1261" s="89" t="s">
        <v>283</v>
      </c>
      <c r="D1261" s="77" t="s">
        <v>1435</v>
      </c>
      <c r="E1261" s="95">
        <v>50</v>
      </c>
    </row>
    <row r="1262" spans="1:5" s="75" customFormat="1" ht="12.75" customHeight="1">
      <c r="A1262" s="76"/>
      <c r="B1262" s="58">
        <v>40837</v>
      </c>
      <c r="C1262" s="57" t="s">
        <v>283</v>
      </c>
      <c r="D1262" s="76" t="s">
        <v>1403</v>
      </c>
      <c r="E1262" s="68">
        <v>180</v>
      </c>
    </row>
    <row r="1263" spans="1:5" s="75" customFormat="1" ht="12.75" customHeight="1">
      <c r="A1263" s="77"/>
      <c r="B1263" s="90">
        <v>40836</v>
      </c>
      <c r="C1263" s="89" t="s">
        <v>283</v>
      </c>
      <c r="D1263" s="77" t="s">
        <v>1289</v>
      </c>
      <c r="E1263" s="95">
        <v>100</v>
      </c>
    </row>
    <row r="1264" spans="1:5" s="75" customFormat="1" ht="12.75" customHeight="1">
      <c r="A1264" s="76"/>
      <c r="B1264" s="58">
        <v>40827</v>
      </c>
      <c r="C1264" s="57" t="s">
        <v>283</v>
      </c>
      <c r="D1264" s="76" t="s">
        <v>1467</v>
      </c>
      <c r="E1264" s="68">
        <v>105.99783075</v>
      </c>
    </row>
    <row r="1265" spans="1:5" s="75" customFormat="1" ht="12.75" customHeight="1">
      <c r="A1265" s="77"/>
      <c r="B1265" s="90">
        <v>40827</v>
      </c>
      <c r="C1265" s="89" t="s">
        <v>283</v>
      </c>
      <c r="D1265" s="77" t="s">
        <v>2475</v>
      </c>
      <c r="E1265" s="95">
        <v>100</v>
      </c>
    </row>
    <row r="1266" spans="1:5" s="75" customFormat="1" ht="12.75" customHeight="1">
      <c r="A1266" s="76"/>
      <c r="B1266" s="58">
        <v>40821</v>
      </c>
      <c r="C1266" s="57" t="s">
        <v>283</v>
      </c>
      <c r="D1266" s="76" t="s">
        <v>1439</v>
      </c>
      <c r="E1266" s="68">
        <v>70</v>
      </c>
    </row>
    <row r="1267" spans="1:5" s="75" customFormat="1" ht="12.75" customHeight="1">
      <c r="A1267" s="77"/>
      <c r="B1267" s="90">
        <v>40821</v>
      </c>
      <c r="C1267" s="89" t="s">
        <v>283</v>
      </c>
      <c r="D1267" s="77" t="s">
        <v>1268</v>
      </c>
      <c r="E1267" s="95">
        <v>500</v>
      </c>
    </row>
    <row r="1268" spans="1:5" s="75" customFormat="1" ht="12.75" customHeight="1">
      <c r="A1268" s="76"/>
      <c r="B1268" s="58">
        <v>40815</v>
      </c>
      <c r="C1268" s="57" t="s">
        <v>283</v>
      </c>
      <c r="D1268" s="76" t="s">
        <v>436</v>
      </c>
      <c r="E1268" s="68">
        <v>35</v>
      </c>
    </row>
    <row r="1269" spans="1:5" s="75" customFormat="1" ht="12.75" customHeight="1">
      <c r="A1269" s="77"/>
      <c r="B1269" s="90">
        <v>40814</v>
      </c>
      <c r="C1269" s="89" t="s">
        <v>283</v>
      </c>
      <c r="D1269" s="77" t="s">
        <v>1404</v>
      </c>
      <c r="E1269" s="95">
        <v>40</v>
      </c>
    </row>
    <row r="1270" spans="1:5" s="75" customFormat="1" ht="12.75" customHeight="1">
      <c r="A1270" s="76"/>
      <c r="B1270" s="58">
        <v>40813</v>
      </c>
      <c r="C1270" s="57" t="s">
        <v>283</v>
      </c>
      <c r="D1270" s="76" t="s">
        <v>387</v>
      </c>
      <c r="E1270" s="68">
        <v>400</v>
      </c>
    </row>
    <row r="1271" spans="1:5" s="75" customFormat="1" ht="12.75" customHeight="1">
      <c r="A1271" s="77"/>
      <c r="B1271" s="90">
        <v>40813</v>
      </c>
      <c r="C1271" s="89" t="s">
        <v>283</v>
      </c>
      <c r="D1271" s="77" t="s">
        <v>477</v>
      </c>
      <c r="E1271" s="95">
        <v>50</v>
      </c>
    </row>
    <row r="1272" spans="1:5" s="75" customFormat="1" ht="12.75" customHeight="1">
      <c r="A1272" s="76"/>
      <c r="B1272" s="58">
        <v>40808</v>
      </c>
      <c r="C1272" s="57" t="s">
        <v>283</v>
      </c>
      <c r="D1272" s="76" t="s">
        <v>1405</v>
      </c>
      <c r="E1272" s="68">
        <v>382.2161</v>
      </c>
    </row>
    <row r="1273" spans="1:5" s="75" customFormat="1" ht="12.75" customHeight="1">
      <c r="A1273" s="77"/>
      <c r="B1273" s="90">
        <v>40807</v>
      </c>
      <c r="C1273" s="89" t="s">
        <v>283</v>
      </c>
      <c r="D1273" s="77" t="s">
        <v>1406</v>
      </c>
      <c r="E1273" s="95">
        <v>75</v>
      </c>
    </row>
    <row r="1274" spans="1:5" s="75" customFormat="1" ht="12.75" customHeight="1">
      <c r="A1274" s="76"/>
      <c r="B1274" s="58">
        <v>40806</v>
      </c>
      <c r="C1274" s="57" t="s">
        <v>283</v>
      </c>
      <c r="D1274" s="76" t="s">
        <v>411</v>
      </c>
      <c r="E1274" s="68">
        <v>130</v>
      </c>
    </row>
    <row r="1275" spans="1:5" s="75" customFormat="1" ht="12.75" customHeight="1">
      <c r="A1275" s="77"/>
      <c r="B1275" s="90">
        <v>40805</v>
      </c>
      <c r="C1275" s="89" t="s">
        <v>283</v>
      </c>
      <c r="D1275" s="77" t="s">
        <v>1407</v>
      </c>
      <c r="E1275" s="95">
        <v>55</v>
      </c>
    </row>
    <row r="1276" spans="1:5" s="75" customFormat="1" ht="12.75" customHeight="1">
      <c r="A1276" s="76"/>
      <c r="B1276" s="58">
        <v>40802</v>
      </c>
      <c r="C1276" s="57" t="s">
        <v>283</v>
      </c>
      <c r="D1276" s="76" t="s">
        <v>1492</v>
      </c>
      <c r="E1276" s="68">
        <v>60</v>
      </c>
    </row>
    <row r="1277" spans="1:5" s="75" customFormat="1" ht="12.75" customHeight="1">
      <c r="A1277" s="77"/>
      <c r="B1277" s="90">
        <v>40801</v>
      </c>
      <c r="C1277" s="89" t="s">
        <v>283</v>
      </c>
      <c r="D1277" s="77" t="s">
        <v>1525</v>
      </c>
      <c r="E1277" s="95">
        <v>242.4</v>
      </c>
    </row>
    <row r="1278" spans="1:5" s="75" customFormat="1" ht="12.75" customHeight="1">
      <c r="A1278" s="76"/>
      <c r="B1278" s="58">
        <v>40801</v>
      </c>
      <c r="C1278" s="57" t="s">
        <v>283</v>
      </c>
      <c r="D1278" s="76" t="s">
        <v>1294</v>
      </c>
      <c r="E1278" s="68">
        <v>420</v>
      </c>
    </row>
    <row r="1279" spans="1:5" s="75" customFormat="1" ht="12.75" customHeight="1">
      <c r="A1279" s="77"/>
      <c r="B1279" s="90">
        <v>40800</v>
      </c>
      <c r="C1279" s="89" t="s">
        <v>283</v>
      </c>
      <c r="D1279" s="77" t="s">
        <v>1272</v>
      </c>
      <c r="E1279" s="95">
        <v>500</v>
      </c>
    </row>
    <row r="1280" spans="1:5" s="75" customFormat="1" ht="12.75" customHeight="1">
      <c r="A1280" s="76"/>
      <c r="B1280" s="58">
        <v>40800</v>
      </c>
      <c r="C1280" s="57" t="s">
        <v>283</v>
      </c>
      <c r="D1280" s="76" t="s">
        <v>1408</v>
      </c>
      <c r="E1280" s="68">
        <v>50</v>
      </c>
    </row>
    <row r="1281" spans="1:5" s="75" customFormat="1" ht="12.75" customHeight="1">
      <c r="A1281" s="77"/>
      <c r="B1281" s="90">
        <v>40799</v>
      </c>
      <c r="C1281" s="89" t="s">
        <v>283</v>
      </c>
      <c r="D1281" s="77" t="s">
        <v>1389</v>
      </c>
      <c r="E1281" s="95">
        <v>15</v>
      </c>
    </row>
    <row r="1282" spans="1:5" s="75" customFormat="1" ht="12.75" customHeight="1">
      <c r="A1282" s="76"/>
      <c r="B1282" s="58">
        <v>40792</v>
      </c>
      <c r="C1282" s="57" t="s">
        <v>283</v>
      </c>
      <c r="D1282" s="76" t="s">
        <v>1409</v>
      </c>
      <c r="E1282" s="68">
        <v>300</v>
      </c>
    </row>
    <row r="1283" spans="1:5" s="75" customFormat="1" ht="12.75" customHeight="1">
      <c r="A1283" s="77"/>
      <c r="B1283" s="90">
        <v>40787</v>
      </c>
      <c r="C1283" s="89" t="s">
        <v>283</v>
      </c>
      <c r="D1283" s="77" t="s">
        <v>1345</v>
      </c>
      <c r="E1283" s="95">
        <v>100</v>
      </c>
    </row>
    <row r="1284" spans="1:5" s="75" customFormat="1" ht="12.75" customHeight="1">
      <c r="A1284" s="76"/>
      <c r="B1284" s="58">
        <v>40786</v>
      </c>
      <c r="C1284" s="57" t="s">
        <v>283</v>
      </c>
      <c r="D1284" s="76" t="s">
        <v>1390</v>
      </c>
      <c r="E1284" s="68">
        <v>15</v>
      </c>
    </row>
    <row r="1285" spans="1:5" s="75" customFormat="1" ht="12.75" customHeight="1">
      <c r="A1285" s="77"/>
      <c r="B1285" s="90">
        <v>40779</v>
      </c>
      <c r="C1285" s="89" t="s">
        <v>283</v>
      </c>
      <c r="D1285" s="77" t="s">
        <v>270</v>
      </c>
      <c r="E1285" s="95">
        <v>33.33</v>
      </c>
    </row>
    <row r="1286" spans="1:5" s="75" customFormat="1" ht="12.75" customHeight="1">
      <c r="A1286" s="76"/>
      <c r="B1286" s="58">
        <v>40779</v>
      </c>
      <c r="C1286" s="57" t="s">
        <v>283</v>
      </c>
      <c r="D1286" s="76" t="s">
        <v>270</v>
      </c>
      <c r="E1286" s="68">
        <v>106.2</v>
      </c>
    </row>
    <row r="1287" spans="1:5" s="75" customFormat="1" ht="12.75" customHeight="1">
      <c r="A1287" s="77"/>
      <c r="B1287" s="90">
        <v>40779</v>
      </c>
      <c r="C1287" s="89" t="s">
        <v>283</v>
      </c>
      <c r="D1287" s="77" t="s">
        <v>270</v>
      </c>
      <c r="E1287" s="95">
        <v>110.47</v>
      </c>
    </row>
    <row r="1288" spans="1:5" s="75" customFormat="1" ht="12.75" customHeight="1">
      <c r="A1288" s="76"/>
      <c r="B1288" s="58">
        <v>40778</v>
      </c>
      <c r="C1288" s="57" t="s">
        <v>283</v>
      </c>
      <c r="D1288" s="76" t="s">
        <v>1367</v>
      </c>
      <c r="E1288" s="68">
        <v>1150</v>
      </c>
    </row>
    <row r="1289" spans="1:5" s="75" customFormat="1" ht="12.75" customHeight="1">
      <c r="A1289" s="77"/>
      <c r="B1289" s="90">
        <v>40771</v>
      </c>
      <c r="C1289" s="89" t="s">
        <v>283</v>
      </c>
      <c r="D1289" s="77" t="s">
        <v>421</v>
      </c>
      <c r="E1289" s="95">
        <v>160</v>
      </c>
    </row>
    <row r="1290" spans="1:5" s="75" customFormat="1" ht="12.75" customHeight="1">
      <c r="A1290" s="76"/>
      <c r="B1290" s="58">
        <v>40770</v>
      </c>
      <c r="C1290" s="57" t="s">
        <v>283</v>
      </c>
      <c r="D1290" s="76" t="s">
        <v>1368</v>
      </c>
      <c r="E1290" s="68">
        <v>120</v>
      </c>
    </row>
    <row r="1291" spans="1:5" s="75" customFormat="1" ht="12.75" customHeight="1">
      <c r="A1291" s="77"/>
      <c r="B1291" s="90">
        <v>40770</v>
      </c>
      <c r="C1291" s="89" t="s">
        <v>283</v>
      </c>
      <c r="D1291" s="77" t="s">
        <v>1368</v>
      </c>
      <c r="E1291" s="95">
        <v>180</v>
      </c>
    </row>
    <row r="1292" spans="1:5" s="75" customFormat="1" ht="12.75" customHeight="1">
      <c r="A1292" s="76"/>
      <c r="B1292" s="58">
        <v>40765</v>
      </c>
      <c r="C1292" s="57" t="s">
        <v>283</v>
      </c>
      <c r="D1292" s="76" t="s">
        <v>1369</v>
      </c>
      <c r="E1292" s="68">
        <v>1000</v>
      </c>
    </row>
    <row r="1293" spans="1:5" s="75" customFormat="1" ht="12.75" customHeight="1">
      <c r="A1293" s="77"/>
      <c r="B1293" s="90">
        <v>40765</v>
      </c>
      <c r="C1293" s="89" t="s">
        <v>283</v>
      </c>
      <c r="D1293" s="77" t="s">
        <v>1236</v>
      </c>
      <c r="E1293" s="95">
        <v>76.76</v>
      </c>
    </row>
    <row r="1294" spans="1:5" s="75" customFormat="1" ht="12.75" customHeight="1">
      <c r="A1294" s="76"/>
      <c r="B1294" s="58">
        <v>40765</v>
      </c>
      <c r="C1294" s="57" t="s">
        <v>283</v>
      </c>
      <c r="D1294" s="76" t="s">
        <v>1236</v>
      </c>
      <c r="E1294" s="68">
        <v>223.24</v>
      </c>
    </row>
    <row r="1295" spans="1:5" s="75" customFormat="1" ht="12.75" customHeight="1">
      <c r="A1295" s="77"/>
      <c r="B1295" s="90">
        <v>40764</v>
      </c>
      <c r="C1295" s="89" t="s">
        <v>283</v>
      </c>
      <c r="D1295" s="77" t="s">
        <v>1370</v>
      </c>
      <c r="E1295" s="95">
        <v>19</v>
      </c>
    </row>
    <row r="1296" spans="1:5" s="75" customFormat="1" ht="12.75" customHeight="1">
      <c r="A1296" s="76"/>
      <c r="B1296" s="58">
        <v>40759</v>
      </c>
      <c r="C1296" s="57" t="s">
        <v>283</v>
      </c>
      <c r="D1296" s="76" t="s">
        <v>1391</v>
      </c>
      <c r="E1296" s="68">
        <v>680</v>
      </c>
    </row>
    <row r="1297" spans="1:5" s="75" customFormat="1" ht="12.75" customHeight="1">
      <c r="A1297" s="77"/>
      <c r="B1297" s="90">
        <v>40756</v>
      </c>
      <c r="C1297" s="89" t="s">
        <v>283</v>
      </c>
      <c r="D1297" s="77" t="s">
        <v>1262</v>
      </c>
      <c r="E1297" s="95">
        <v>143.67482624</v>
      </c>
    </row>
    <row r="1298" spans="1:5" s="75" customFormat="1" ht="12.75" customHeight="1">
      <c r="A1298" s="76"/>
      <c r="B1298" s="58">
        <v>40756</v>
      </c>
      <c r="C1298" s="57" t="s">
        <v>283</v>
      </c>
      <c r="D1298" s="76" t="s">
        <v>1262</v>
      </c>
      <c r="E1298" s="68">
        <v>216.00146064</v>
      </c>
    </row>
    <row r="1299" spans="1:5" s="75" customFormat="1" ht="12.75" customHeight="1">
      <c r="A1299" s="77"/>
      <c r="B1299" s="90">
        <v>40750</v>
      </c>
      <c r="C1299" s="89" t="s">
        <v>283</v>
      </c>
      <c r="D1299" s="77" t="s">
        <v>1440</v>
      </c>
      <c r="E1299" s="95">
        <v>40</v>
      </c>
    </row>
    <row r="1300" spans="1:5" s="75" customFormat="1" ht="12.75" customHeight="1">
      <c r="A1300" s="76"/>
      <c r="B1300" s="58">
        <v>40746</v>
      </c>
      <c r="C1300" s="57" t="s">
        <v>283</v>
      </c>
      <c r="D1300" s="76" t="s">
        <v>1347</v>
      </c>
      <c r="E1300" s="68">
        <v>15</v>
      </c>
    </row>
    <row r="1301" spans="1:5" s="75" customFormat="1" ht="12.75" customHeight="1">
      <c r="A1301" s="77"/>
      <c r="B1301" s="90">
        <v>40739</v>
      </c>
      <c r="C1301" s="89" t="s">
        <v>283</v>
      </c>
      <c r="D1301" s="77" t="s">
        <v>1371</v>
      </c>
      <c r="E1301" s="95">
        <v>117</v>
      </c>
    </row>
    <row r="1302" spans="1:5" s="75" customFormat="1" ht="12.75" customHeight="1">
      <c r="A1302" s="76"/>
      <c r="B1302" s="58">
        <v>40739</v>
      </c>
      <c r="C1302" s="57" t="s">
        <v>283</v>
      </c>
      <c r="D1302" s="76" t="s">
        <v>1371</v>
      </c>
      <c r="E1302" s="68">
        <v>183</v>
      </c>
    </row>
    <row r="1303" spans="1:5" s="75" customFormat="1" ht="12.75" customHeight="1">
      <c r="A1303" s="77"/>
      <c r="B1303" s="90">
        <v>40736</v>
      </c>
      <c r="C1303" s="89" t="s">
        <v>283</v>
      </c>
      <c r="D1303" s="77" t="s">
        <v>1348</v>
      </c>
      <c r="E1303" s="95">
        <v>300</v>
      </c>
    </row>
    <row r="1304" spans="1:5" s="75" customFormat="1" ht="12.75" customHeight="1">
      <c r="A1304" s="76"/>
      <c r="B1304" s="58">
        <v>40735</v>
      </c>
      <c r="C1304" s="57" t="s">
        <v>283</v>
      </c>
      <c r="D1304" s="76" t="s">
        <v>1349</v>
      </c>
      <c r="E1304" s="68">
        <v>160</v>
      </c>
    </row>
    <row r="1305" spans="1:5" s="75" customFormat="1" ht="12.75" customHeight="1">
      <c r="A1305" s="77"/>
      <c r="B1305" s="90">
        <v>40728</v>
      </c>
      <c r="C1305" s="89" t="s">
        <v>283</v>
      </c>
      <c r="D1305" s="77" t="s">
        <v>1350</v>
      </c>
      <c r="E1305" s="95">
        <v>113</v>
      </c>
    </row>
    <row r="1306" spans="1:5" s="75" customFormat="1" ht="12.75" customHeight="1">
      <c r="A1306" s="76"/>
      <c r="B1306" s="58">
        <v>40727</v>
      </c>
      <c r="C1306" s="57" t="s">
        <v>283</v>
      </c>
      <c r="D1306" s="76" t="s">
        <v>72</v>
      </c>
      <c r="E1306" s="68">
        <v>280</v>
      </c>
    </row>
    <row r="1307" spans="1:5" s="75" customFormat="1" ht="12.75" customHeight="1">
      <c r="A1307" s="77"/>
      <c r="B1307" s="90">
        <v>40727</v>
      </c>
      <c r="C1307" s="89" t="s">
        <v>283</v>
      </c>
      <c r="D1307" s="77" t="s">
        <v>72</v>
      </c>
      <c r="E1307" s="95">
        <v>120</v>
      </c>
    </row>
    <row r="1308" spans="1:5" s="75" customFormat="1" ht="12.75" customHeight="1">
      <c r="A1308" s="76"/>
      <c r="B1308" s="58">
        <v>40725</v>
      </c>
      <c r="C1308" s="57" t="s">
        <v>283</v>
      </c>
      <c r="D1308" s="76" t="s">
        <v>1372</v>
      </c>
      <c r="E1308" s="68">
        <v>320</v>
      </c>
    </row>
    <row r="1309" spans="1:5" s="75" customFormat="1" ht="12.75" customHeight="1">
      <c r="A1309" s="77"/>
      <c r="B1309" s="90">
        <v>40724</v>
      </c>
      <c r="C1309" s="89" t="s">
        <v>283</v>
      </c>
      <c r="D1309" s="77" t="s">
        <v>1353</v>
      </c>
      <c r="E1309" s="95">
        <v>60</v>
      </c>
    </row>
    <row r="1310" spans="1:5" s="75" customFormat="1" ht="12.75" customHeight="1">
      <c r="A1310" s="76"/>
      <c r="B1310" s="58">
        <v>40724</v>
      </c>
      <c r="C1310" s="57" t="s">
        <v>283</v>
      </c>
      <c r="D1310" s="76" t="s">
        <v>1352</v>
      </c>
      <c r="E1310" s="68">
        <v>180</v>
      </c>
    </row>
    <row r="1311" spans="1:5" s="75" customFormat="1" ht="12.75" customHeight="1">
      <c r="A1311" s="77"/>
      <c r="B1311" s="90">
        <v>40724</v>
      </c>
      <c r="C1311" s="89" t="s">
        <v>283</v>
      </c>
      <c r="D1311" s="77" t="s">
        <v>1351</v>
      </c>
      <c r="E1311" s="95">
        <v>60</v>
      </c>
    </row>
    <row r="1312" spans="1:5" s="75" customFormat="1" ht="12.75" customHeight="1">
      <c r="A1312" s="76"/>
      <c r="B1312" s="58">
        <v>40723</v>
      </c>
      <c r="C1312" s="57" t="s">
        <v>283</v>
      </c>
      <c r="D1312" s="76" t="s">
        <v>1354</v>
      </c>
      <c r="E1312" s="68">
        <v>130</v>
      </c>
    </row>
    <row r="1313" spans="1:5" s="75" customFormat="1" ht="12.75" customHeight="1">
      <c r="A1313" s="77"/>
      <c r="B1313" s="90">
        <v>40723</v>
      </c>
      <c r="C1313" s="89" t="s">
        <v>283</v>
      </c>
      <c r="D1313" s="77" t="s">
        <v>1356</v>
      </c>
      <c r="E1313" s="95">
        <v>80</v>
      </c>
    </row>
    <row r="1314" spans="1:5" s="75" customFormat="1" ht="12.75" customHeight="1">
      <c r="A1314" s="76"/>
      <c r="B1314" s="58">
        <v>40723</v>
      </c>
      <c r="C1314" s="57" t="s">
        <v>283</v>
      </c>
      <c r="D1314" s="76" t="s">
        <v>441</v>
      </c>
      <c r="E1314" s="68">
        <v>320</v>
      </c>
    </row>
    <row r="1315" spans="1:5" s="75" customFormat="1" ht="12.75" customHeight="1">
      <c r="A1315" s="77"/>
      <c r="B1315" s="90">
        <v>40723</v>
      </c>
      <c r="C1315" s="89" t="s">
        <v>283</v>
      </c>
      <c r="D1315" s="77" t="s">
        <v>610</v>
      </c>
      <c r="E1315" s="95">
        <v>200</v>
      </c>
    </row>
    <row r="1316" spans="1:5" s="75" customFormat="1" ht="12.75" customHeight="1">
      <c r="A1316" s="76"/>
      <c r="B1316" s="58">
        <v>40723</v>
      </c>
      <c r="C1316" s="57" t="s">
        <v>283</v>
      </c>
      <c r="D1316" s="76" t="s">
        <v>1355</v>
      </c>
      <c r="E1316" s="68">
        <v>100</v>
      </c>
    </row>
    <row r="1317" spans="1:5" s="75" customFormat="1" ht="12.75" customHeight="1">
      <c r="A1317" s="77"/>
      <c r="B1317" s="90">
        <v>40722</v>
      </c>
      <c r="C1317" s="89" t="s">
        <v>283</v>
      </c>
      <c r="D1317" s="77" t="s">
        <v>232</v>
      </c>
      <c r="E1317" s="95">
        <v>200</v>
      </c>
    </row>
    <row r="1318" spans="1:5" s="75" customFormat="1" ht="12.75" customHeight="1">
      <c r="A1318" s="76"/>
      <c r="B1318" s="58">
        <v>40722</v>
      </c>
      <c r="C1318" s="57" t="s">
        <v>283</v>
      </c>
      <c r="D1318" s="76" t="s">
        <v>1373</v>
      </c>
      <c r="E1318" s="68">
        <v>25</v>
      </c>
    </row>
    <row r="1319" spans="1:5" s="75" customFormat="1" ht="12.75" customHeight="1">
      <c r="A1319" s="77"/>
      <c r="B1319" s="90">
        <v>40721</v>
      </c>
      <c r="C1319" s="89" t="s">
        <v>283</v>
      </c>
      <c r="D1319" s="77" t="s">
        <v>1357</v>
      </c>
      <c r="E1319" s="95">
        <v>120</v>
      </c>
    </row>
    <row r="1320" spans="1:5" s="75" customFormat="1" ht="12.75" customHeight="1">
      <c r="A1320" s="76"/>
      <c r="B1320" s="58">
        <v>40721</v>
      </c>
      <c r="C1320" s="57" t="s">
        <v>283</v>
      </c>
      <c r="D1320" s="76" t="s">
        <v>274</v>
      </c>
      <c r="E1320" s="68">
        <v>600</v>
      </c>
    </row>
    <row r="1321" spans="1:5" s="75" customFormat="1" ht="12.75" customHeight="1">
      <c r="A1321" s="77"/>
      <c r="B1321" s="90">
        <v>40720</v>
      </c>
      <c r="C1321" s="89" t="s">
        <v>283</v>
      </c>
      <c r="D1321" s="77" t="s">
        <v>318</v>
      </c>
      <c r="E1321" s="95">
        <v>510</v>
      </c>
    </row>
    <row r="1322" spans="1:5" s="75" customFormat="1" ht="12.75" customHeight="1">
      <c r="A1322" s="76"/>
      <c r="B1322" s="58">
        <v>40720</v>
      </c>
      <c r="C1322" s="57" t="s">
        <v>283</v>
      </c>
      <c r="D1322" s="76" t="s">
        <v>318</v>
      </c>
      <c r="E1322" s="68">
        <v>290</v>
      </c>
    </row>
    <row r="1323" spans="1:5" s="75" customFormat="1" ht="12.75" customHeight="1">
      <c r="A1323" s="77"/>
      <c r="B1323" s="90">
        <v>40716</v>
      </c>
      <c r="C1323" s="89" t="s">
        <v>283</v>
      </c>
      <c r="D1323" s="77" t="s">
        <v>1316</v>
      </c>
      <c r="E1323" s="95">
        <v>300</v>
      </c>
    </row>
    <row r="1324" spans="1:5" s="75" customFormat="1" ht="12.75" customHeight="1">
      <c r="A1324" s="76"/>
      <c r="B1324" s="58">
        <v>40714</v>
      </c>
      <c r="C1324" s="57" t="s">
        <v>283</v>
      </c>
      <c r="D1324" s="76" t="s">
        <v>1410</v>
      </c>
      <c r="E1324" s="68">
        <v>95</v>
      </c>
    </row>
    <row r="1325" spans="1:5" s="75" customFormat="1" ht="12.75" customHeight="1">
      <c r="A1325" s="77"/>
      <c r="B1325" s="90">
        <v>40714</v>
      </c>
      <c r="C1325" s="89" t="s">
        <v>283</v>
      </c>
      <c r="D1325" s="77" t="s">
        <v>1317</v>
      </c>
      <c r="E1325" s="95">
        <v>500</v>
      </c>
    </row>
    <row r="1326" spans="1:5" s="75" customFormat="1" ht="12.75" customHeight="1">
      <c r="A1326" s="76"/>
      <c r="B1326" s="58">
        <v>40710</v>
      </c>
      <c r="C1326" s="57" t="s">
        <v>283</v>
      </c>
      <c r="D1326" s="76" t="s">
        <v>1318</v>
      </c>
      <c r="E1326" s="68">
        <v>245</v>
      </c>
    </row>
    <row r="1327" spans="1:5" s="75" customFormat="1" ht="12.75" customHeight="1">
      <c r="A1327" s="77"/>
      <c r="B1327" s="90">
        <v>40708</v>
      </c>
      <c r="C1327" s="89" t="s">
        <v>283</v>
      </c>
      <c r="D1327" s="77" t="s">
        <v>1411</v>
      </c>
      <c r="E1327" s="95">
        <v>60</v>
      </c>
    </row>
    <row r="1328" spans="1:5" s="75" customFormat="1" ht="12.75" customHeight="1">
      <c r="A1328" s="76"/>
      <c r="B1328" s="58">
        <v>40708</v>
      </c>
      <c r="C1328" s="57" t="s">
        <v>283</v>
      </c>
      <c r="D1328" s="76" t="s">
        <v>593</v>
      </c>
      <c r="E1328" s="68">
        <v>1656.5</v>
      </c>
    </row>
    <row r="1329" spans="1:5" s="75" customFormat="1" ht="12.75" customHeight="1">
      <c r="A1329" s="77"/>
      <c r="B1329" s="90">
        <v>40704</v>
      </c>
      <c r="C1329" s="89" t="s">
        <v>283</v>
      </c>
      <c r="D1329" s="77" t="s">
        <v>2353</v>
      </c>
      <c r="E1329" s="95">
        <v>300</v>
      </c>
    </row>
    <row r="1330" spans="1:5" s="75" customFormat="1" ht="12.75" customHeight="1">
      <c r="A1330" s="76"/>
      <c r="B1330" s="58">
        <v>40703</v>
      </c>
      <c r="C1330" s="57" t="s">
        <v>283</v>
      </c>
      <c r="D1330" s="76" t="s">
        <v>2476</v>
      </c>
      <c r="E1330" s="68">
        <v>100</v>
      </c>
    </row>
    <row r="1331" spans="1:5" s="75" customFormat="1" ht="12.75" customHeight="1">
      <c r="A1331" s="77"/>
      <c r="B1331" s="90">
        <v>40703</v>
      </c>
      <c r="C1331" s="89" t="s">
        <v>283</v>
      </c>
      <c r="D1331" s="77" t="s">
        <v>1320</v>
      </c>
      <c r="E1331" s="95">
        <v>2300</v>
      </c>
    </row>
    <row r="1332" spans="1:5" s="75" customFormat="1" ht="12.75" customHeight="1">
      <c r="A1332" s="76"/>
      <c r="B1332" s="58">
        <v>40702</v>
      </c>
      <c r="C1332" s="57" t="s">
        <v>283</v>
      </c>
      <c r="D1332" s="76" t="s">
        <v>1321</v>
      </c>
      <c r="E1332" s="68">
        <v>100</v>
      </c>
    </row>
    <row r="1333" spans="1:5" s="75" customFormat="1" ht="12.75" customHeight="1">
      <c r="A1333" s="77"/>
      <c r="B1333" s="90">
        <v>40701</v>
      </c>
      <c r="C1333" s="89" t="s">
        <v>283</v>
      </c>
      <c r="D1333" s="77" t="s">
        <v>1327</v>
      </c>
      <c r="E1333" s="95">
        <v>75</v>
      </c>
    </row>
    <row r="1334" spans="1:5" s="75" customFormat="1" ht="12.75" customHeight="1">
      <c r="A1334" s="76"/>
      <c r="B1334" s="58">
        <v>40700</v>
      </c>
      <c r="C1334" s="57" t="s">
        <v>283</v>
      </c>
      <c r="D1334" s="76" t="s">
        <v>1358</v>
      </c>
      <c r="E1334" s="68">
        <v>500</v>
      </c>
    </row>
    <row r="1335" spans="1:5" s="75" customFormat="1" ht="12.75" customHeight="1">
      <c r="A1335" s="77"/>
      <c r="B1335" s="90">
        <v>40697</v>
      </c>
      <c r="C1335" s="89" t="s">
        <v>283</v>
      </c>
      <c r="D1335" s="77" t="s">
        <v>598</v>
      </c>
      <c r="E1335" s="95">
        <v>300</v>
      </c>
    </row>
    <row r="1336" spans="1:5" s="75" customFormat="1" ht="12.75" customHeight="1">
      <c r="A1336" s="76"/>
      <c r="B1336" s="58">
        <v>40696</v>
      </c>
      <c r="C1336" s="57" t="s">
        <v>283</v>
      </c>
      <c r="D1336" s="76" t="s">
        <v>1322</v>
      </c>
      <c r="E1336" s="68">
        <v>108</v>
      </c>
    </row>
    <row r="1337" spans="1:5" s="75" customFormat="1" ht="12.75" customHeight="1">
      <c r="A1337" s="77"/>
      <c r="B1337" s="90">
        <v>40696</v>
      </c>
      <c r="C1337" s="89" t="s">
        <v>283</v>
      </c>
      <c r="D1337" s="77" t="s">
        <v>1323</v>
      </c>
      <c r="E1337" s="95">
        <v>120</v>
      </c>
    </row>
    <row r="1338" spans="1:5" s="75" customFormat="1" ht="12.75" customHeight="1">
      <c r="A1338" s="76"/>
      <c r="B1338" s="58">
        <v>40690</v>
      </c>
      <c r="C1338" s="57" t="s">
        <v>283</v>
      </c>
      <c r="D1338" s="76" t="s">
        <v>1359</v>
      </c>
      <c r="E1338" s="68">
        <v>484</v>
      </c>
    </row>
    <row r="1339" spans="1:5" s="75" customFormat="1" ht="12.75" customHeight="1">
      <c r="A1339" s="77"/>
      <c r="B1339" s="90">
        <v>40690</v>
      </c>
      <c r="C1339" s="89" t="s">
        <v>283</v>
      </c>
      <c r="D1339" s="77" t="s">
        <v>425</v>
      </c>
      <c r="E1339" s="95">
        <v>160</v>
      </c>
    </row>
    <row r="1340" spans="1:5" s="75" customFormat="1" ht="12.75" customHeight="1">
      <c r="A1340" s="76"/>
      <c r="B1340" s="58">
        <v>40690</v>
      </c>
      <c r="C1340" s="57" t="s">
        <v>283</v>
      </c>
      <c r="D1340" s="76" t="s">
        <v>518</v>
      </c>
      <c r="E1340" s="68">
        <v>1320</v>
      </c>
    </row>
    <row r="1341" spans="1:5" s="75" customFormat="1" ht="12.75" customHeight="1">
      <c r="A1341" s="77"/>
      <c r="B1341" s="90">
        <v>40690</v>
      </c>
      <c r="C1341" s="89" t="s">
        <v>283</v>
      </c>
      <c r="D1341" s="77" t="s">
        <v>480</v>
      </c>
      <c r="E1341" s="95">
        <v>680</v>
      </c>
    </row>
    <row r="1342" spans="1:5" s="75" customFormat="1" ht="12.75" customHeight="1">
      <c r="A1342" s="76"/>
      <c r="B1342" s="58">
        <v>40690</v>
      </c>
      <c r="C1342" s="57" t="s">
        <v>283</v>
      </c>
      <c r="D1342" s="76" t="s">
        <v>540</v>
      </c>
      <c r="E1342" s="68">
        <v>70</v>
      </c>
    </row>
    <row r="1343" spans="1:5" s="75" customFormat="1" ht="12.75" customHeight="1">
      <c r="A1343" s="77"/>
      <c r="B1343" s="90">
        <v>40689</v>
      </c>
      <c r="C1343" s="89" t="s">
        <v>283</v>
      </c>
      <c r="D1343" s="77" t="s">
        <v>1324</v>
      </c>
      <c r="E1343" s="95">
        <v>127.3</v>
      </c>
    </row>
    <row r="1344" spans="1:5" s="75" customFormat="1" ht="12.75" customHeight="1">
      <c r="A1344" s="76"/>
      <c r="B1344" s="58">
        <v>40688</v>
      </c>
      <c r="C1344" s="57" t="s">
        <v>283</v>
      </c>
      <c r="D1344" s="76" t="s">
        <v>1325</v>
      </c>
      <c r="E1344" s="68">
        <v>66</v>
      </c>
    </row>
    <row r="1345" spans="1:5" s="75" customFormat="1" ht="12.75" customHeight="1">
      <c r="A1345" s="77"/>
      <c r="B1345" s="90">
        <v>40686</v>
      </c>
      <c r="C1345" s="89" t="s">
        <v>283</v>
      </c>
      <c r="D1345" s="77" t="s">
        <v>1326</v>
      </c>
      <c r="E1345" s="95">
        <v>65</v>
      </c>
    </row>
    <row r="1346" spans="1:5" s="75" customFormat="1" ht="12.75" customHeight="1">
      <c r="A1346" s="76"/>
      <c r="B1346" s="58">
        <v>40686</v>
      </c>
      <c r="C1346" s="57" t="s">
        <v>283</v>
      </c>
      <c r="D1346" s="76" t="s">
        <v>456</v>
      </c>
      <c r="E1346" s="68">
        <v>1500</v>
      </c>
    </row>
    <row r="1347" spans="1:5" s="75" customFormat="1" ht="12.75" customHeight="1">
      <c r="A1347" s="77"/>
      <c r="B1347" s="90">
        <v>40682</v>
      </c>
      <c r="C1347" s="89" t="s">
        <v>283</v>
      </c>
      <c r="D1347" s="77" t="s">
        <v>451</v>
      </c>
      <c r="E1347" s="95">
        <v>150</v>
      </c>
    </row>
    <row r="1348" spans="1:5" s="75" customFormat="1" ht="12.75" customHeight="1">
      <c r="A1348" s="76"/>
      <c r="B1348" s="58">
        <v>40682</v>
      </c>
      <c r="C1348" s="57" t="s">
        <v>283</v>
      </c>
      <c r="D1348" s="76" t="s">
        <v>451</v>
      </c>
      <c r="E1348" s="68">
        <v>15</v>
      </c>
    </row>
    <row r="1349" spans="1:5" s="75" customFormat="1" ht="12.75" customHeight="1">
      <c r="A1349" s="77"/>
      <c r="B1349" s="90">
        <v>40680</v>
      </c>
      <c r="C1349" s="89" t="s">
        <v>283</v>
      </c>
      <c r="D1349" s="77" t="s">
        <v>1441</v>
      </c>
      <c r="E1349" s="95">
        <v>122</v>
      </c>
    </row>
    <row r="1350" spans="1:5" s="75" customFormat="1" ht="12.75" customHeight="1">
      <c r="A1350" s="76"/>
      <c r="B1350" s="58">
        <v>40676</v>
      </c>
      <c r="C1350" s="57" t="s">
        <v>283</v>
      </c>
      <c r="D1350" s="76" t="s">
        <v>368</v>
      </c>
      <c r="E1350" s="68">
        <v>150</v>
      </c>
    </row>
    <row r="1351" spans="1:5" s="75" customFormat="1" ht="12.75" customHeight="1">
      <c r="A1351" s="77"/>
      <c r="B1351" s="90">
        <v>40674</v>
      </c>
      <c r="C1351" s="89" t="s">
        <v>283</v>
      </c>
      <c r="D1351" s="77" t="s">
        <v>509</v>
      </c>
      <c r="E1351" s="95">
        <v>500</v>
      </c>
    </row>
    <row r="1352" spans="1:5" s="75" customFormat="1" ht="12.75" customHeight="1">
      <c r="A1352" s="76"/>
      <c r="B1352" s="58">
        <v>40674</v>
      </c>
      <c r="C1352" s="57" t="s">
        <v>283</v>
      </c>
      <c r="D1352" s="76" t="s">
        <v>509</v>
      </c>
      <c r="E1352" s="68">
        <v>550</v>
      </c>
    </row>
    <row r="1353" spans="1:5" s="75" customFormat="1" ht="12.75" customHeight="1">
      <c r="A1353" s="77"/>
      <c r="B1353" s="90">
        <v>40674</v>
      </c>
      <c r="C1353" s="89" t="s">
        <v>283</v>
      </c>
      <c r="D1353" s="77" t="s">
        <v>509</v>
      </c>
      <c r="E1353" s="95">
        <v>750</v>
      </c>
    </row>
    <row r="1354" spans="1:5" s="75" customFormat="1" ht="12.75" customHeight="1">
      <c r="A1354" s="76"/>
      <c r="B1354" s="58">
        <v>40673</v>
      </c>
      <c r="C1354" s="57" t="s">
        <v>283</v>
      </c>
      <c r="D1354" s="76" t="s">
        <v>1282</v>
      </c>
      <c r="E1354" s="68">
        <v>120</v>
      </c>
    </row>
    <row r="1355" spans="1:5" s="75" customFormat="1" ht="12.75" customHeight="1">
      <c r="A1355" s="77"/>
      <c r="B1355" s="90">
        <v>40668</v>
      </c>
      <c r="C1355" s="89" t="s">
        <v>283</v>
      </c>
      <c r="D1355" s="77" t="s">
        <v>372</v>
      </c>
      <c r="E1355" s="95">
        <v>500</v>
      </c>
    </row>
    <row r="1356" spans="1:5" s="75" customFormat="1" ht="12.75" customHeight="1">
      <c r="A1356" s="76"/>
      <c r="B1356" s="58">
        <v>40666</v>
      </c>
      <c r="C1356" s="57" t="s">
        <v>283</v>
      </c>
      <c r="D1356" s="76" t="s">
        <v>1283</v>
      </c>
      <c r="E1356" s="68">
        <v>90</v>
      </c>
    </row>
    <row r="1357" spans="1:5" s="75" customFormat="1" ht="12.75" customHeight="1">
      <c r="A1357" s="77"/>
      <c r="B1357" s="90">
        <v>40665</v>
      </c>
      <c r="C1357" s="89" t="s">
        <v>283</v>
      </c>
      <c r="D1357" s="77" t="s">
        <v>504</v>
      </c>
      <c r="E1357" s="95">
        <v>30</v>
      </c>
    </row>
    <row r="1358" spans="1:5" s="75" customFormat="1" ht="12.75" customHeight="1">
      <c r="A1358" s="76"/>
      <c r="B1358" s="58">
        <v>40660</v>
      </c>
      <c r="C1358" s="57" t="s">
        <v>283</v>
      </c>
      <c r="D1358" s="76" t="s">
        <v>1284</v>
      </c>
      <c r="E1358" s="68">
        <v>360</v>
      </c>
    </row>
    <row r="1359" spans="1:5" s="75" customFormat="1" ht="12.75" customHeight="1">
      <c r="A1359" s="77"/>
      <c r="B1359" s="90">
        <v>40660</v>
      </c>
      <c r="C1359" s="89" t="s">
        <v>283</v>
      </c>
      <c r="D1359" s="77" t="s">
        <v>1285</v>
      </c>
      <c r="E1359" s="95">
        <v>200</v>
      </c>
    </row>
    <row r="1360" spans="1:5" s="75" customFormat="1" ht="12.75" customHeight="1">
      <c r="A1360" s="76"/>
      <c r="B1360" s="58">
        <v>40658</v>
      </c>
      <c r="C1360" s="57" t="s">
        <v>283</v>
      </c>
      <c r="D1360" s="76" t="s">
        <v>1286</v>
      </c>
      <c r="E1360" s="68">
        <v>50</v>
      </c>
    </row>
    <row r="1361" spans="1:5" s="75" customFormat="1" ht="12.75" customHeight="1">
      <c r="A1361" s="77"/>
      <c r="B1361" s="90">
        <v>40653</v>
      </c>
      <c r="C1361" s="89" t="s">
        <v>283</v>
      </c>
      <c r="D1361" s="77" t="s">
        <v>1270</v>
      </c>
      <c r="E1361" s="95">
        <v>270</v>
      </c>
    </row>
    <row r="1362" spans="1:5" s="75" customFormat="1" ht="12.75" customHeight="1">
      <c r="A1362" s="76"/>
      <c r="B1362" s="58">
        <v>40644</v>
      </c>
      <c r="C1362" s="57" t="s">
        <v>283</v>
      </c>
      <c r="D1362" s="76" t="s">
        <v>1265</v>
      </c>
      <c r="E1362" s="68">
        <v>100</v>
      </c>
    </row>
    <row r="1363" spans="1:5" s="75" customFormat="1" ht="12.75" customHeight="1">
      <c r="A1363" s="77"/>
      <c r="B1363" s="90">
        <v>40644</v>
      </c>
      <c r="C1363" s="89" t="s">
        <v>283</v>
      </c>
      <c r="D1363" s="77" t="s">
        <v>1287</v>
      </c>
      <c r="E1363" s="95">
        <v>170</v>
      </c>
    </row>
    <row r="1364" spans="1:5" s="75" customFormat="1" ht="12.75" customHeight="1">
      <c r="A1364" s="76"/>
      <c r="B1364" s="58">
        <v>40641</v>
      </c>
      <c r="C1364" s="57" t="s">
        <v>283</v>
      </c>
      <c r="D1364" s="76" t="s">
        <v>1266</v>
      </c>
      <c r="E1364" s="68">
        <v>1000</v>
      </c>
    </row>
    <row r="1365" spans="1:5" s="75" customFormat="1" ht="12.75" customHeight="1">
      <c r="A1365" s="77"/>
      <c r="B1365" s="90">
        <v>40641</v>
      </c>
      <c r="C1365" s="89" t="s">
        <v>283</v>
      </c>
      <c r="D1365" s="77" t="s">
        <v>1288</v>
      </c>
      <c r="E1365" s="95">
        <v>650</v>
      </c>
    </row>
    <row r="1366" spans="1:5" s="75" customFormat="1" ht="12.75" customHeight="1">
      <c r="A1366" s="76"/>
      <c r="B1366" s="58">
        <v>40634</v>
      </c>
      <c r="C1366" s="57" t="s">
        <v>283</v>
      </c>
      <c r="D1366" s="76" t="s">
        <v>1289</v>
      </c>
      <c r="E1366" s="68">
        <v>98</v>
      </c>
    </row>
    <row r="1367" spans="1:5" s="75" customFormat="1" ht="12.75" customHeight="1">
      <c r="A1367" s="77"/>
      <c r="B1367" s="90">
        <v>40634</v>
      </c>
      <c r="C1367" s="89" t="s">
        <v>283</v>
      </c>
      <c r="D1367" s="77" t="s">
        <v>1267</v>
      </c>
      <c r="E1367" s="95">
        <v>44</v>
      </c>
    </row>
    <row r="1368" spans="1:5" s="75" customFormat="1" ht="12.75" customHeight="1">
      <c r="A1368" s="76"/>
      <c r="B1368" s="58">
        <v>40633</v>
      </c>
      <c r="C1368" s="57" t="s">
        <v>283</v>
      </c>
      <c r="D1368" s="76" t="s">
        <v>42</v>
      </c>
      <c r="E1368" s="68">
        <v>200</v>
      </c>
    </row>
    <row r="1369" spans="1:5" s="75" customFormat="1" ht="12.75" customHeight="1">
      <c r="A1369" s="77"/>
      <c r="B1369" s="90">
        <v>40633</v>
      </c>
      <c r="C1369" s="89" t="s">
        <v>283</v>
      </c>
      <c r="D1369" s="77" t="s">
        <v>42</v>
      </c>
      <c r="E1369" s="95">
        <v>200</v>
      </c>
    </row>
    <row r="1370" spans="1:5" s="75" customFormat="1" ht="12.75" customHeight="1">
      <c r="A1370" s="76"/>
      <c r="B1370" s="58">
        <v>40633</v>
      </c>
      <c r="C1370" s="57" t="s">
        <v>283</v>
      </c>
      <c r="D1370" s="76" t="s">
        <v>385</v>
      </c>
      <c r="E1370" s="68">
        <v>97</v>
      </c>
    </row>
    <row r="1371" spans="1:5" s="75" customFormat="1" ht="12.75" customHeight="1">
      <c r="A1371" s="77"/>
      <c r="B1371" s="90">
        <v>40633</v>
      </c>
      <c r="C1371" s="89" t="s">
        <v>283</v>
      </c>
      <c r="D1371" s="77" t="s">
        <v>1268</v>
      </c>
      <c r="E1371" s="95">
        <v>31.422238</v>
      </c>
    </row>
    <row r="1372" spans="1:5" s="75" customFormat="1" ht="12.75" customHeight="1">
      <c r="A1372" s="76"/>
      <c r="B1372" s="58">
        <v>40633</v>
      </c>
      <c r="C1372" s="57" t="s">
        <v>283</v>
      </c>
      <c r="D1372" s="76" t="s">
        <v>1268</v>
      </c>
      <c r="E1372" s="68">
        <v>33.403495</v>
      </c>
    </row>
    <row r="1373" spans="1:5" s="75" customFormat="1" ht="12.75" customHeight="1">
      <c r="A1373" s="77"/>
      <c r="B1373" s="90">
        <v>40633</v>
      </c>
      <c r="C1373" s="89" t="s">
        <v>283</v>
      </c>
      <c r="D1373" s="77" t="s">
        <v>1268</v>
      </c>
      <c r="E1373" s="95">
        <v>35.671212</v>
      </c>
    </row>
    <row r="1374" spans="1:5" s="75" customFormat="1" ht="12.75" customHeight="1">
      <c r="A1374" s="76"/>
      <c r="B1374" s="58">
        <v>40633</v>
      </c>
      <c r="C1374" s="57" t="s">
        <v>283</v>
      </c>
      <c r="D1374" s="76" t="s">
        <v>1268</v>
      </c>
      <c r="E1374" s="68">
        <v>38.254059999999996</v>
      </c>
    </row>
    <row r="1375" spans="1:5" s="75" customFormat="1" ht="12.75" customHeight="1">
      <c r="A1375" s="77"/>
      <c r="B1375" s="90">
        <v>40633</v>
      </c>
      <c r="C1375" s="89" t="s">
        <v>283</v>
      </c>
      <c r="D1375" s="77" t="s">
        <v>1268</v>
      </c>
      <c r="E1375" s="95">
        <v>41.248995</v>
      </c>
    </row>
    <row r="1376" spans="1:5" s="75" customFormat="1" ht="12.75" customHeight="1">
      <c r="A1376" s="76"/>
      <c r="B1376" s="58">
        <v>40631</v>
      </c>
      <c r="C1376" s="57" t="s">
        <v>283</v>
      </c>
      <c r="D1376" s="76" t="s">
        <v>631</v>
      </c>
      <c r="E1376" s="68">
        <v>37</v>
      </c>
    </row>
    <row r="1377" spans="1:5" s="75" customFormat="1" ht="12.75" customHeight="1">
      <c r="A1377" s="77"/>
      <c r="B1377" s="90">
        <v>40627</v>
      </c>
      <c r="C1377" s="89" t="s">
        <v>283</v>
      </c>
      <c r="D1377" s="77" t="s">
        <v>1269</v>
      </c>
      <c r="E1377" s="95">
        <v>10</v>
      </c>
    </row>
    <row r="1378" spans="1:5" s="75" customFormat="1" ht="12.75" customHeight="1">
      <c r="A1378" s="76"/>
      <c r="B1378" s="58">
        <v>40620</v>
      </c>
      <c r="C1378" s="57" t="s">
        <v>283</v>
      </c>
      <c r="D1378" s="76" t="s">
        <v>469</v>
      </c>
      <c r="E1378" s="68">
        <v>150</v>
      </c>
    </row>
    <row r="1379" spans="1:5" s="75" customFormat="1" ht="12.75" customHeight="1">
      <c r="A1379" s="77"/>
      <c r="B1379" s="90">
        <v>40618</v>
      </c>
      <c r="C1379" s="89" t="s">
        <v>283</v>
      </c>
      <c r="D1379" s="77" t="s">
        <v>1704</v>
      </c>
      <c r="E1379" s="95">
        <v>360</v>
      </c>
    </row>
    <row r="1380" spans="1:5" s="75" customFormat="1" ht="12.75" customHeight="1">
      <c r="A1380" s="76"/>
      <c r="B1380" s="58">
        <v>40618</v>
      </c>
      <c r="C1380" s="57" t="s">
        <v>283</v>
      </c>
      <c r="D1380" s="76" t="s">
        <v>1237</v>
      </c>
      <c r="E1380" s="68">
        <v>75</v>
      </c>
    </row>
    <row r="1381" spans="1:5" s="75" customFormat="1" ht="12.75" customHeight="1">
      <c r="A1381" s="77"/>
      <c r="B1381" s="90">
        <v>40618</v>
      </c>
      <c r="C1381" s="89" t="s">
        <v>283</v>
      </c>
      <c r="D1381" s="77" t="s">
        <v>2451</v>
      </c>
      <c r="E1381" s="95">
        <v>190</v>
      </c>
    </row>
    <row r="1382" spans="1:5" s="75" customFormat="1" ht="12.75" customHeight="1">
      <c r="A1382" s="76"/>
      <c r="B1382" s="58">
        <v>40616</v>
      </c>
      <c r="C1382" s="57" t="s">
        <v>283</v>
      </c>
      <c r="D1382" s="76" t="s">
        <v>1291</v>
      </c>
      <c r="E1382" s="68">
        <v>700</v>
      </c>
    </row>
    <row r="1383" spans="1:5" s="75" customFormat="1" ht="12.75" customHeight="1">
      <c r="A1383" s="77"/>
      <c r="B1383" s="90">
        <v>40616</v>
      </c>
      <c r="C1383" s="89" t="s">
        <v>283</v>
      </c>
      <c r="D1383" s="77" t="s">
        <v>1412</v>
      </c>
      <c r="E1383" s="95">
        <v>100</v>
      </c>
    </row>
    <row r="1384" spans="1:5" s="75" customFormat="1" ht="12.75" customHeight="1">
      <c r="A1384" s="76"/>
      <c r="B1384" s="58">
        <v>40606</v>
      </c>
      <c r="C1384" s="57" t="s">
        <v>283</v>
      </c>
      <c r="D1384" s="76" t="s">
        <v>274</v>
      </c>
      <c r="E1384" s="68">
        <v>810</v>
      </c>
    </row>
    <row r="1385" spans="1:5" s="75" customFormat="1" ht="12.75" customHeight="1">
      <c r="A1385" s="77"/>
      <c r="B1385" s="90">
        <v>40604</v>
      </c>
      <c r="C1385" s="89" t="s">
        <v>283</v>
      </c>
      <c r="D1385" s="77" t="s">
        <v>1235</v>
      </c>
      <c r="E1385" s="95">
        <v>300</v>
      </c>
    </row>
    <row r="1386" spans="1:5" s="75" customFormat="1" ht="12.75" customHeight="1">
      <c r="A1386" s="76"/>
      <c r="B1386" s="58">
        <v>40603</v>
      </c>
      <c r="C1386" s="57" t="s">
        <v>283</v>
      </c>
      <c r="D1386" s="76" t="s">
        <v>1236</v>
      </c>
      <c r="E1386" s="68">
        <v>150</v>
      </c>
    </row>
    <row r="1387" spans="1:5" s="75" customFormat="1" ht="12.75" customHeight="1">
      <c r="A1387" s="77"/>
      <c r="B1387" s="90">
        <v>40603</v>
      </c>
      <c r="C1387" s="89" t="s">
        <v>283</v>
      </c>
      <c r="D1387" s="77" t="s">
        <v>1236</v>
      </c>
      <c r="E1387" s="95">
        <v>150</v>
      </c>
    </row>
    <row r="1388" spans="1:5" s="75" customFormat="1" ht="12.75" customHeight="1">
      <c r="A1388" s="76"/>
      <c r="B1388" s="58">
        <v>40602</v>
      </c>
      <c r="C1388" s="57" t="s">
        <v>283</v>
      </c>
      <c r="D1388" s="76" t="s">
        <v>362</v>
      </c>
      <c r="E1388" s="68">
        <v>150</v>
      </c>
    </row>
    <row r="1389" spans="1:5" s="75" customFormat="1" ht="12.75" customHeight="1">
      <c r="A1389" s="77"/>
      <c r="B1389" s="90">
        <v>40598</v>
      </c>
      <c r="C1389" s="89" t="s">
        <v>283</v>
      </c>
      <c r="D1389" s="77" t="s">
        <v>1290</v>
      </c>
      <c r="E1389" s="95">
        <v>20</v>
      </c>
    </row>
    <row r="1390" spans="1:5" s="75" customFormat="1" ht="12.75" customHeight="1">
      <c r="A1390" s="76"/>
      <c r="B1390" s="58">
        <v>40592</v>
      </c>
      <c r="C1390" s="57" t="s">
        <v>283</v>
      </c>
      <c r="D1390" s="76" t="s">
        <v>1220</v>
      </c>
      <c r="E1390" s="68">
        <v>600</v>
      </c>
    </row>
    <row r="1391" spans="1:5" s="75" customFormat="1" ht="12.75" customHeight="1">
      <c r="A1391" s="77"/>
      <c r="B1391" s="90">
        <v>40588</v>
      </c>
      <c r="C1391" s="89" t="s">
        <v>283</v>
      </c>
      <c r="D1391" s="77" t="s">
        <v>1219</v>
      </c>
      <c r="E1391" s="95">
        <v>100</v>
      </c>
    </row>
    <row r="1392" spans="1:5" s="75" customFormat="1" ht="12.75" customHeight="1">
      <c r="A1392" s="76"/>
      <c r="B1392" s="58">
        <v>40584</v>
      </c>
      <c r="C1392" s="57" t="s">
        <v>283</v>
      </c>
      <c r="D1392" s="76" t="s">
        <v>56</v>
      </c>
      <c r="E1392" s="68">
        <v>300</v>
      </c>
    </row>
    <row r="1393" spans="1:5" s="75" customFormat="1" ht="12.75" customHeight="1">
      <c r="A1393" s="77"/>
      <c r="B1393" s="90">
        <v>40575</v>
      </c>
      <c r="C1393" s="89" t="s">
        <v>283</v>
      </c>
      <c r="D1393" s="77" t="s">
        <v>1218</v>
      </c>
      <c r="E1393" s="95">
        <v>300</v>
      </c>
    </row>
    <row r="1394" spans="1:5" s="75" customFormat="1" ht="12.75" customHeight="1">
      <c r="A1394" s="76"/>
      <c r="B1394" s="58">
        <v>40567</v>
      </c>
      <c r="C1394" s="57" t="s">
        <v>283</v>
      </c>
      <c r="D1394" s="76" t="s">
        <v>521</v>
      </c>
      <c r="E1394" s="68">
        <v>400</v>
      </c>
    </row>
    <row r="1395" spans="1:5" s="75" customFormat="1" ht="12.75" customHeight="1">
      <c r="A1395" s="77"/>
      <c r="B1395" s="90">
        <v>40555</v>
      </c>
      <c r="C1395" s="89" t="s">
        <v>283</v>
      </c>
      <c r="D1395" s="77" t="s">
        <v>379</v>
      </c>
      <c r="E1395" s="95">
        <v>610</v>
      </c>
    </row>
    <row r="1396" spans="1:5" s="75" customFormat="1" ht="12.75" customHeight="1">
      <c r="A1396" s="76"/>
      <c r="B1396" s="58">
        <v>40555</v>
      </c>
      <c r="C1396" s="57" t="s">
        <v>283</v>
      </c>
      <c r="D1396" s="76" t="s">
        <v>522</v>
      </c>
      <c r="E1396" s="68">
        <v>50</v>
      </c>
    </row>
    <row r="1397" spans="1:5" s="75" customFormat="1" ht="12.75" customHeight="1">
      <c r="A1397" s="77"/>
      <c r="B1397" s="90">
        <v>40554</v>
      </c>
      <c r="C1397" s="89" t="s">
        <v>283</v>
      </c>
      <c r="D1397" s="77" t="s">
        <v>468</v>
      </c>
      <c r="E1397" s="95">
        <v>600</v>
      </c>
    </row>
    <row r="1398" spans="1:5" s="75" customFormat="1" ht="12.75" customHeight="1">
      <c r="A1398" s="76"/>
      <c r="B1398" s="58">
        <v>40547</v>
      </c>
      <c r="C1398" s="57" t="s">
        <v>283</v>
      </c>
      <c r="D1398" s="76" t="s">
        <v>1217</v>
      </c>
      <c r="E1398" s="68">
        <v>80</v>
      </c>
    </row>
    <row r="1399" spans="1:5" s="75" customFormat="1" ht="12.75" customHeight="1">
      <c r="A1399" s="77"/>
      <c r="B1399" s="90">
        <v>40547</v>
      </c>
      <c r="C1399" s="89" t="s">
        <v>283</v>
      </c>
      <c r="D1399" s="77" t="s">
        <v>1217</v>
      </c>
      <c r="E1399" s="95">
        <v>80</v>
      </c>
    </row>
    <row r="1400" spans="1:5" s="75" customFormat="1" ht="12.75" customHeight="1">
      <c r="A1400" s="76"/>
      <c r="B1400" s="58">
        <v>40546</v>
      </c>
      <c r="C1400" s="57" t="s">
        <v>283</v>
      </c>
      <c r="D1400" s="76" t="s">
        <v>1234</v>
      </c>
      <c r="E1400" s="68">
        <v>238.2</v>
      </c>
    </row>
    <row r="1401" spans="1:5" s="75" customFormat="1" ht="12.75" customHeight="1">
      <c r="A1401" s="77"/>
      <c r="B1401" s="90">
        <v>40546</v>
      </c>
      <c r="C1401" s="89" t="s">
        <v>283</v>
      </c>
      <c r="D1401" s="77" t="s">
        <v>1234</v>
      </c>
      <c r="E1401" s="95">
        <v>360</v>
      </c>
    </row>
    <row r="1402" spans="1:5" ht="12.75" customHeight="1">
      <c r="A1402" s="46"/>
      <c r="B1402" s="46"/>
      <c r="C1402" s="46"/>
      <c r="D1402" s="46" t="s">
        <v>6</v>
      </c>
      <c r="E1402" s="47">
        <f>SUM(E1220:E1401)</f>
        <v>47536.42696763</v>
      </c>
    </row>
    <row r="1403" spans="1:5" s="75" customFormat="1" ht="12.75" customHeight="1">
      <c r="A1403" s="32"/>
      <c r="B1403" s="36"/>
      <c r="C1403" s="32"/>
      <c r="D1403" s="32"/>
      <c r="E1403" s="78"/>
    </row>
    <row r="1404" spans="1:6" s="75" customFormat="1" ht="19.5" customHeight="1">
      <c r="A1404" s="220" t="s">
        <v>7</v>
      </c>
      <c r="B1404" s="221"/>
      <c r="C1404" s="221"/>
      <c r="D1404" s="221"/>
      <c r="E1404" s="221"/>
      <c r="F1404" s="96"/>
    </row>
    <row r="1405" spans="1:5" s="75" customFormat="1" ht="12.75" customHeight="1">
      <c r="A1405" s="50" t="s">
        <v>403</v>
      </c>
      <c r="B1405" s="50" t="s">
        <v>404</v>
      </c>
      <c r="C1405" s="44" t="s">
        <v>4</v>
      </c>
      <c r="D1405" s="50" t="s">
        <v>5</v>
      </c>
      <c r="E1405" s="45" t="s">
        <v>3210</v>
      </c>
    </row>
    <row r="1406" spans="1:5" ht="12.75" customHeight="1">
      <c r="A1406" s="63"/>
      <c r="B1406" s="86">
        <v>40542</v>
      </c>
      <c r="C1406" s="63" t="s">
        <v>283</v>
      </c>
      <c r="D1406" s="64" t="s">
        <v>405</v>
      </c>
      <c r="E1406" s="66">
        <v>80</v>
      </c>
    </row>
    <row r="1407" spans="1:5" ht="12.75" customHeight="1">
      <c r="A1407" s="60"/>
      <c r="B1407" s="61">
        <v>40542</v>
      </c>
      <c r="C1407" s="60" t="s">
        <v>283</v>
      </c>
      <c r="D1407" s="65" t="s">
        <v>406</v>
      </c>
      <c r="E1407" s="67">
        <v>50</v>
      </c>
    </row>
    <row r="1408" spans="1:5" ht="12.75" customHeight="1">
      <c r="A1408" s="57"/>
      <c r="B1408" s="62">
        <v>40541</v>
      </c>
      <c r="C1408" s="57" t="s">
        <v>283</v>
      </c>
      <c r="D1408" s="59" t="s">
        <v>407</v>
      </c>
      <c r="E1408" s="68">
        <v>7.277</v>
      </c>
    </row>
    <row r="1409" spans="1:5" ht="12.75" customHeight="1">
      <c r="A1409" s="60"/>
      <c r="B1409" s="61">
        <v>40541</v>
      </c>
      <c r="C1409" s="60" t="s">
        <v>283</v>
      </c>
      <c r="D1409" s="65" t="s">
        <v>407</v>
      </c>
      <c r="E1409" s="67">
        <v>31.785</v>
      </c>
    </row>
    <row r="1410" spans="1:5" ht="12.75" customHeight="1">
      <c r="A1410" s="57"/>
      <c r="B1410" s="62">
        <v>40541</v>
      </c>
      <c r="C1410" s="57" t="s">
        <v>283</v>
      </c>
      <c r="D1410" s="59" t="s">
        <v>408</v>
      </c>
      <c r="E1410" s="68">
        <v>305</v>
      </c>
    </row>
    <row r="1411" spans="1:5" ht="12.75" customHeight="1">
      <c r="A1411" s="60"/>
      <c r="B1411" s="61">
        <v>40541</v>
      </c>
      <c r="C1411" s="60" t="s">
        <v>283</v>
      </c>
      <c r="D1411" s="65" t="s">
        <v>408</v>
      </c>
      <c r="E1411" s="67">
        <v>595</v>
      </c>
    </row>
    <row r="1412" spans="1:5" ht="12.75" customHeight="1">
      <c r="A1412" s="57"/>
      <c r="B1412" s="62">
        <v>40540</v>
      </c>
      <c r="C1412" s="57" t="s">
        <v>283</v>
      </c>
      <c r="D1412" s="59" t="s">
        <v>409</v>
      </c>
      <c r="E1412" s="68">
        <v>390</v>
      </c>
    </row>
    <row r="1413" spans="1:5" ht="12.75" customHeight="1">
      <c r="A1413" s="60"/>
      <c r="B1413" s="61">
        <v>40540</v>
      </c>
      <c r="C1413" s="60" t="s">
        <v>283</v>
      </c>
      <c r="D1413" s="65" t="s">
        <v>410</v>
      </c>
      <c r="E1413" s="67">
        <v>83</v>
      </c>
    </row>
    <row r="1414" spans="1:5" ht="12.75" customHeight="1">
      <c r="A1414" s="57"/>
      <c r="B1414" s="62">
        <v>40540</v>
      </c>
      <c r="C1414" s="57" t="s">
        <v>283</v>
      </c>
      <c r="D1414" s="59" t="s">
        <v>410</v>
      </c>
      <c r="E1414" s="68">
        <v>84</v>
      </c>
    </row>
    <row r="1415" spans="1:5" ht="12.75" customHeight="1">
      <c r="A1415" s="60"/>
      <c r="B1415" s="61">
        <v>40540</v>
      </c>
      <c r="C1415" s="60" t="s">
        <v>283</v>
      </c>
      <c r="D1415" s="65" t="s">
        <v>410</v>
      </c>
      <c r="E1415" s="67">
        <v>83</v>
      </c>
    </row>
    <row r="1416" spans="1:5" ht="12.75" customHeight="1">
      <c r="A1416" s="57"/>
      <c r="B1416" s="62">
        <v>40540</v>
      </c>
      <c r="C1416" s="57" t="s">
        <v>283</v>
      </c>
      <c r="D1416" s="59" t="s">
        <v>411</v>
      </c>
      <c r="E1416" s="68">
        <v>400</v>
      </c>
    </row>
    <row r="1417" spans="1:5" ht="12.75" customHeight="1">
      <c r="A1417" s="60"/>
      <c r="B1417" s="61">
        <v>40535</v>
      </c>
      <c r="C1417" s="60" t="s">
        <v>283</v>
      </c>
      <c r="D1417" s="65" t="s">
        <v>191</v>
      </c>
      <c r="E1417" s="67">
        <v>300</v>
      </c>
    </row>
    <row r="1418" spans="1:5" ht="12.75" customHeight="1">
      <c r="A1418" s="57"/>
      <c r="B1418" s="62">
        <v>40535</v>
      </c>
      <c r="C1418" s="57" t="s">
        <v>283</v>
      </c>
      <c r="D1418" s="59" t="s">
        <v>412</v>
      </c>
      <c r="E1418" s="68">
        <v>100</v>
      </c>
    </row>
    <row r="1419" spans="1:5" ht="12.75" customHeight="1">
      <c r="A1419" s="60"/>
      <c r="B1419" s="61">
        <v>40534</v>
      </c>
      <c r="C1419" s="60" t="s">
        <v>283</v>
      </c>
      <c r="D1419" s="65" t="s">
        <v>2477</v>
      </c>
      <c r="E1419" s="67">
        <v>511</v>
      </c>
    </row>
    <row r="1420" spans="1:5" ht="12.75" customHeight="1">
      <c r="A1420" s="57"/>
      <c r="B1420" s="62">
        <v>40534</v>
      </c>
      <c r="C1420" s="57" t="s">
        <v>283</v>
      </c>
      <c r="D1420" s="59" t="s">
        <v>413</v>
      </c>
      <c r="E1420" s="68">
        <v>200</v>
      </c>
    </row>
    <row r="1421" spans="1:5" ht="12.75" customHeight="1">
      <c r="A1421" s="60"/>
      <c r="B1421" s="61">
        <v>40533</v>
      </c>
      <c r="C1421" s="60" t="s">
        <v>283</v>
      </c>
      <c r="D1421" s="65" t="s">
        <v>414</v>
      </c>
      <c r="E1421" s="67">
        <v>100</v>
      </c>
    </row>
    <row r="1422" spans="1:5" ht="12.75" customHeight="1">
      <c r="A1422" s="57"/>
      <c r="B1422" s="62">
        <v>40532</v>
      </c>
      <c r="C1422" s="57" t="s">
        <v>283</v>
      </c>
      <c r="D1422" s="59" t="s">
        <v>415</v>
      </c>
      <c r="E1422" s="68">
        <v>170</v>
      </c>
    </row>
    <row r="1423" spans="1:5" ht="12.75" customHeight="1">
      <c r="A1423" s="60"/>
      <c r="B1423" s="61">
        <v>40532</v>
      </c>
      <c r="C1423" s="60" t="s">
        <v>283</v>
      </c>
      <c r="D1423" s="65" t="s">
        <v>416</v>
      </c>
      <c r="E1423" s="67">
        <v>817.386944</v>
      </c>
    </row>
    <row r="1424" spans="1:5" ht="12.75" customHeight="1">
      <c r="A1424" s="57"/>
      <c r="B1424" s="62">
        <v>40529</v>
      </c>
      <c r="C1424" s="57" t="s">
        <v>283</v>
      </c>
      <c r="D1424" s="59" t="s">
        <v>417</v>
      </c>
      <c r="E1424" s="68">
        <v>150</v>
      </c>
    </row>
    <row r="1425" spans="1:5" ht="12.75" customHeight="1">
      <c r="A1425" s="60"/>
      <c r="B1425" s="61">
        <v>40529</v>
      </c>
      <c r="C1425" s="60" t="s">
        <v>283</v>
      </c>
      <c r="D1425" s="65" t="s">
        <v>418</v>
      </c>
      <c r="E1425" s="67">
        <v>100</v>
      </c>
    </row>
    <row r="1426" spans="1:5" ht="12.75" customHeight="1">
      <c r="A1426" s="57"/>
      <c r="B1426" s="62">
        <v>40528</v>
      </c>
      <c r="C1426" s="57" t="s">
        <v>283</v>
      </c>
      <c r="D1426" s="59" t="s">
        <v>1244</v>
      </c>
      <c r="E1426" s="68">
        <v>50</v>
      </c>
    </row>
    <row r="1427" spans="1:5" ht="12.75" customHeight="1">
      <c r="A1427" s="60"/>
      <c r="B1427" s="61">
        <v>40527</v>
      </c>
      <c r="C1427" s="60" t="s">
        <v>283</v>
      </c>
      <c r="D1427" s="65" t="s">
        <v>419</v>
      </c>
      <c r="E1427" s="67">
        <v>2000</v>
      </c>
    </row>
    <row r="1428" spans="1:5" ht="12.75" customHeight="1">
      <c r="A1428" s="57"/>
      <c r="B1428" s="62">
        <v>40526</v>
      </c>
      <c r="C1428" s="57" t="s">
        <v>283</v>
      </c>
      <c r="D1428" s="59" t="s">
        <v>420</v>
      </c>
      <c r="E1428" s="68">
        <v>100</v>
      </c>
    </row>
    <row r="1429" spans="1:5" ht="12.75" customHeight="1">
      <c r="A1429" s="60"/>
      <c r="B1429" s="61">
        <v>40522</v>
      </c>
      <c r="C1429" s="60" t="s">
        <v>283</v>
      </c>
      <c r="D1429" s="65" t="s">
        <v>1245</v>
      </c>
      <c r="E1429" s="67">
        <v>109</v>
      </c>
    </row>
    <row r="1430" spans="1:5" ht="12.75" customHeight="1">
      <c r="A1430" s="57"/>
      <c r="B1430" s="62">
        <v>40522</v>
      </c>
      <c r="C1430" s="57" t="s">
        <v>283</v>
      </c>
      <c r="D1430" s="59" t="s">
        <v>421</v>
      </c>
      <c r="E1430" s="68">
        <v>120</v>
      </c>
    </row>
    <row r="1431" spans="1:5" ht="12.75" customHeight="1">
      <c r="A1431" s="60"/>
      <c r="B1431" s="61">
        <v>40521</v>
      </c>
      <c r="C1431" s="60" t="s">
        <v>283</v>
      </c>
      <c r="D1431" s="65" t="s">
        <v>422</v>
      </c>
      <c r="E1431" s="67">
        <v>100</v>
      </c>
    </row>
    <row r="1432" spans="1:5" ht="12.75" customHeight="1">
      <c r="A1432" s="57"/>
      <c r="B1432" s="62">
        <v>40520</v>
      </c>
      <c r="C1432" s="57" t="s">
        <v>283</v>
      </c>
      <c r="D1432" s="59" t="s">
        <v>295</v>
      </c>
      <c r="E1432" s="68">
        <v>100</v>
      </c>
    </row>
    <row r="1433" spans="1:5" ht="12.75" customHeight="1">
      <c r="A1433" s="60"/>
      <c r="B1433" s="61">
        <v>40520</v>
      </c>
      <c r="C1433" s="60" t="s">
        <v>283</v>
      </c>
      <c r="D1433" s="65" t="s">
        <v>423</v>
      </c>
      <c r="E1433" s="67">
        <v>140</v>
      </c>
    </row>
    <row r="1434" spans="1:5" ht="12.75" customHeight="1">
      <c r="A1434" s="57"/>
      <c r="B1434" s="62">
        <v>40520</v>
      </c>
      <c r="C1434" s="57" t="s">
        <v>283</v>
      </c>
      <c r="D1434" s="59" t="s">
        <v>424</v>
      </c>
      <c r="E1434" s="68">
        <v>300</v>
      </c>
    </row>
    <row r="1435" spans="1:5" ht="12.75" customHeight="1">
      <c r="A1435" s="60"/>
      <c r="B1435" s="61">
        <v>40520</v>
      </c>
      <c r="C1435" s="60" t="s">
        <v>283</v>
      </c>
      <c r="D1435" s="65" t="s">
        <v>1595</v>
      </c>
      <c r="E1435" s="67">
        <v>425</v>
      </c>
    </row>
    <row r="1436" spans="1:5" ht="12.75" customHeight="1">
      <c r="A1436" s="57"/>
      <c r="B1436" s="62">
        <v>40520</v>
      </c>
      <c r="C1436" s="57" t="s">
        <v>283</v>
      </c>
      <c r="D1436" s="59" t="s">
        <v>1595</v>
      </c>
      <c r="E1436" s="68">
        <v>245</v>
      </c>
    </row>
    <row r="1437" spans="1:5" ht="12.75" customHeight="1">
      <c r="A1437" s="60"/>
      <c r="B1437" s="61">
        <v>40520</v>
      </c>
      <c r="C1437" s="60" t="s">
        <v>283</v>
      </c>
      <c r="D1437" s="65" t="s">
        <v>1595</v>
      </c>
      <c r="E1437" s="67">
        <v>145</v>
      </c>
    </row>
    <row r="1438" spans="1:5" ht="12.75" customHeight="1">
      <c r="A1438" s="57"/>
      <c r="B1438" s="62">
        <v>40519</v>
      </c>
      <c r="C1438" s="57" t="s">
        <v>283</v>
      </c>
      <c r="D1438" s="59" t="s">
        <v>425</v>
      </c>
      <c r="E1438" s="68">
        <v>280</v>
      </c>
    </row>
    <row r="1439" spans="1:5" ht="12.75" customHeight="1">
      <c r="A1439" s="60"/>
      <c r="B1439" s="61">
        <v>40518</v>
      </c>
      <c r="C1439" s="60" t="s">
        <v>283</v>
      </c>
      <c r="D1439" s="65" t="s">
        <v>426</v>
      </c>
      <c r="E1439" s="67">
        <v>110</v>
      </c>
    </row>
    <row r="1440" spans="1:5" ht="12.75" customHeight="1">
      <c r="A1440" s="57"/>
      <c r="B1440" s="62">
        <v>40515</v>
      </c>
      <c r="C1440" s="57" t="s">
        <v>283</v>
      </c>
      <c r="D1440" s="59" t="s">
        <v>1216</v>
      </c>
      <c r="E1440" s="68">
        <v>112</v>
      </c>
    </row>
    <row r="1441" spans="1:5" ht="12.75" customHeight="1">
      <c r="A1441" s="60"/>
      <c r="B1441" s="61">
        <v>40512</v>
      </c>
      <c r="C1441" s="60" t="s">
        <v>283</v>
      </c>
      <c r="D1441" s="65" t="s">
        <v>427</v>
      </c>
      <c r="E1441" s="67">
        <v>23</v>
      </c>
    </row>
    <row r="1442" spans="1:5" ht="12.75" customHeight="1">
      <c r="A1442" s="57"/>
      <c r="B1442" s="62">
        <v>40511</v>
      </c>
      <c r="C1442" s="57" t="s">
        <v>283</v>
      </c>
      <c r="D1442" s="59" t="s">
        <v>428</v>
      </c>
      <c r="E1442" s="68">
        <v>75</v>
      </c>
    </row>
    <row r="1443" spans="1:5" ht="12.75" customHeight="1">
      <c r="A1443" s="60"/>
      <c r="B1443" s="61">
        <v>40511</v>
      </c>
      <c r="C1443" s="60" t="s">
        <v>283</v>
      </c>
      <c r="D1443" s="65" t="s">
        <v>429</v>
      </c>
      <c r="E1443" s="67">
        <v>70</v>
      </c>
    </row>
    <row r="1444" spans="1:5" ht="12.75" customHeight="1">
      <c r="A1444" s="57"/>
      <c r="B1444" s="62">
        <v>40508</v>
      </c>
      <c r="C1444" s="57" t="s">
        <v>283</v>
      </c>
      <c r="D1444" s="59" t="s">
        <v>1215</v>
      </c>
      <c r="E1444" s="68">
        <v>90</v>
      </c>
    </row>
    <row r="1445" spans="1:5" ht="12.75" customHeight="1">
      <c r="A1445" s="60"/>
      <c r="B1445" s="61">
        <v>40506</v>
      </c>
      <c r="C1445" s="60" t="s">
        <v>283</v>
      </c>
      <c r="D1445" s="65" t="s">
        <v>431</v>
      </c>
      <c r="E1445" s="67">
        <v>180</v>
      </c>
    </row>
    <row r="1446" spans="1:5" ht="12.75" customHeight="1">
      <c r="A1446" s="57"/>
      <c r="B1446" s="62">
        <v>40505</v>
      </c>
      <c r="C1446" s="57" t="s">
        <v>283</v>
      </c>
      <c r="D1446" s="59" t="s">
        <v>2478</v>
      </c>
      <c r="E1446" s="68">
        <v>151</v>
      </c>
    </row>
    <row r="1447" spans="1:5" ht="12.75" customHeight="1">
      <c r="A1447" s="60"/>
      <c r="B1447" s="61">
        <v>40498</v>
      </c>
      <c r="C1447" s="60" t="s">
        <v>283</v>
      </c>
      <c r="D1447" s="65" t="s">
        <v>1292</v>
      </c>
      <c r="E1447" s="67">
        <v>20</v>
      </c>
    </row>
    <row r="1448" spans="1:5" ht="12.75" customHeight="1">
      <c r="A1448" s="57"/>
      <c r="B1448" s="62">
        <v>40498</v>
      </c>
      <c r="C1448" s="57" t="s">
        <v>283</v>
      </c>
      <c r="D1448" s="59" t="s">
        <v>1292</v>
      </c>
      <c r="E1448" s="68">
        <v>30</v>
      </c>
    </row>
    <row r="1449" spans="1:5" ht="12.75" customHeight="1">
      <c r="A1449" s="60"/>
      <c r="B1449" s="61">
        <v>40498</v>
      </c>
      <c r="C1449" s="60" t="s">
        <v>283</v>
      </c>
      <c r="D1449" s="65" t="s">
        <v>432</v>
      </c>
      <c r="E1449" s="67">
        <v>20</v>
      </c>
    </row>
    <row r="1450" spans="1:5" ht="12.75" customHeight="1">
      <c r="A1450" s="57"/>
      <c r="B1450" s="62">
        <v>40498</v>
      </c>
      <c r="C1450" s="57" t="s">
        <v>283</v>
      </c>
      <c r="D1450" s="59" t="s">
        <v>432</v>
      </c>
      <c r="E1450" s="68">
        <v>40</v>
      </c>
    </row>
    <row r="1451" spans="1:5" ht="12.75" customHeight="1">
      <c r="A1451" s="60"/>
      <c r="B1451" s="61">
        <v>40494</v>
      </c>
      <c r="C1451" s="60" t="s">
        <v>283</v>
      </c>
      <c r="D1451" s="65" t="s">
        <v>433</v>
      </c>
      <c r="E1451" s="67">
        <v>150</v>
      </c>
    </row>
    <row r="1452" spans="1:5" ht="12.75" customHeight="1">
      <c r="A1452" s="57"/>
      <c r="B1452" s="62">
        <v>40494</v>
      </c>
      <c r="C1452" s="57" t="s">
        <v>283</v>
      </c>
      <c r="D1452" s="59" t="s">
        <v>434</v>
      </c>
      <c r="E1452" s="68">
        <v>300</v>
      </c>
    </row>
    <row r="1453" spans="1:5" ht="12.75" customHeight="1">
      <c r="A1453" s="60"/>
      <c r="B1453" s="61">
        <v>40494</v>
      </c>
      <c r="C1453" s="60" t="s">
        <v>283</v>
      </c>
      <c r="D1453" s="65" t="s">
        <v>434</v>
      </c>
      <c r="E1453" s="67">
        <v>200</v>
      </c>
    </row>
    <row r="1454" spans="1:5" ht="12.75" customHeight="1">
      <c r="A1454" s="57"/>
      <c r="B1454" s="62">
        <v>40494</v>
      </c>
      <c r="C1454" s="57" t="s">
        <v>283</v>
      </c>
      <c r="D1454" s="59" t="s">
        <v>435</v>
      </c>
      <c r="E1454" s="68">
        <v>60</v>
      </c>
    </row>
    <row r="1455" spans="1:5" ht="12.75" customHeight="1">
      <c r="A1455" s="60"/>
      <c r="B1455" s="61">
        <v>40487</v>
      </c>
      <c r="C1455" s="60" t="s">
        <v>283</v>
      </c>
      <c r="D1455" s="65" t="s">
        <v>436</v>
      </c>
      <c r="E1455" s="67">
        <v>55</v>
      </c>
    </row>
    <row r="1456" spans="1:5" ht="12.75" customHeight="1">
      <c r="A1456" s="57"/>
      <c r="B1456" s="62">
        <v>40486</v>
      </c>
      <c r="C1456" s="57" t="s">
        <v>283</v>
      </c>
      <c r="D1456" s="59" t="s">
        <v>489</v>
      </c>
      <c r="E1456" s="68">
        <v>300</v>
      </c>
    </row>
    <row r="1457" spans="1:5" ht="12.75" customHeight="1">
      <c r="A1457" s="60"/>
      <c r="B1457" s="61">
        <v>40486</v>
      </c>
      <c r="C1457" s="60" t="s">
        <v>283</v>
      </c>
      <c r="D1457" s="65" t="s">
        <v>489</v>
      </c>
      <c r="E1457" s="67">
        <v>300</v>
      </c>
    </row>
    <row r="1458" spans="1:5" ht="12.75" customHeight="1">
      <c r="A1458" s="57"/>
      <c r="B1458" s="62">
        <v>40486</v>
      </c>
      <c r="C1458" s="57" t="s">
        <v>283</v>
      </c>
      <c r="D1458" s="59" t="s">
        <v>489</v>
      </c>
      <c r="E1458" s="68">
        <v>151</v>
      </c>
    </row>
    <row r="1459" spans="1:5" ht="12.75" customHeight="1">
      <c r="A1459" s="60"/>
      <c r="B1459" s="61">
        <v>40486</v>
      </c>
      <c r="C1459" s="60" t="s">
        <v>283</v>
      </c>
      <c r="D1459" s="65" t="s">
        <v>489</v>
      </c>
      <c r="E1459" s="67">
        <v>149</v>
      </c>
    </row>
    <row r="1460" spans="1:5" ht="12.75" customHeight="1">
      <c r="A1460" s="57"/>
      <c r="B1460" s="62">
        <v>40486</v>
      </c>
      <c r="C1460" s="57" t="s">
        <v>283</v>
      </c>
      <c r="D1460" s="59" t="s">
        <v>437</v>
      </c>
      <c r="E1460" s="68">
        <v>146.72979899999999</v>
      </c>
    </row>
    <row r="1461" spans="1:5" ht="12.75" customHeight="1">
      <c r="A1461" s="60"/>
      <c r="B1461" s="61">
        <v>40483</v>
      </c>
      <c r="C1461" s="60" t="s">
        <v>283</v>
      </c>
      <c r="D1461" s="65" t="s">
        <v>610</v>
      </c>
      <c r="E1461" s="67">
        <v>400</v>
      </c>
    </row>
    <row r="1462" spans="1:5" ht="12.75" customHeight="1">
      <c r="A1462" s="57"/>
      <c r="B1462" s="62">
        <v>40480</v>
      </c>
      <c r="C1462" s="57" t="s">
        <v>283</v>
      </c>
      <c r="D1462" s="59" t="s">
        <v>274</v>
      </c>
      <c r="E1462" s="68">
        <v>850</v>
      </c>
    </row>
    <row r="1463" spans="1:5" ht="12.75" customHeight="1">
      <c r="A1463" s="60"/>
      <c r="B1463" s="61">
        <v>40480</v>
      </c>
      <c r="C1463" s="60" t="s">
        <v>283</v>
      </c>
      <c r="D1463" s="65" t="s">
        <v>332</v>
      </c>
      <c r="E1463" s="67">
        <v>300</v>
      </c>
    </row>
    <row r="1464" spans="1:5" ht="12.75" customHeight="1">
      <c r="A1464" s="57"/>
      <c r="B1464" s="62">
        <v>40480</v>
      </c>
      <c r="C1464" s="57" t="s">
        <v>283</v>
      </c>
      <c r="D1464" s="59" t="s">
        <v>2479</v>
      </c>
      <c r="E1464" s="68">
        <v>264.75</v>
      </c>
    </row>
    <row r="1465" spans="1:5" ht="12.75" customHeight="1">
      <c r="A1465" s="60"/>
      <c r="B1465" s="61">
        <v>40480</v>
      </c>
      <c r="C1465" s="60" t="s">
        <v>283</v>
      </c>
      <c r="D1465" s="65" t="s">
        <v>438</v>
      </c>
      <c r="E1465" s="67">
        <v>400</v>
      </c>
    </row>
    <row r="1466" spans="1:5" ht="12.75" customHeight="1">
      <c r="A1466" s="57"/>
      <c r="B1466" s="62">
        <v>40480</v>
      </c>
      <c r="C1466" s="57" t="s">
        <v>283</v>
      </c>
      <c r="D1466" s="59" t="s">
        <v>439</v>
      </c>
      <c r="E1466" s="68">
        <v>80</v>
      </c>
    </row>
    <row r="1467" spans="1:5" ht="12.75" customHeight="1">
      <c r="A1467" s="60"/>
      <c r="B1467" s="61">
        <v>40480</v>
      </c>
      <c r="C1467" s="60" t="s">
        <v>283</v>
      </c>
      <c r="D1467" s="65" t="s">
        <v>440</v>
      </c>
      <c r="E1467" s="67">
        <v>10</v>
      </c>
    </row>
    <row r="1468" spans="1:5" ht="12.75" customHeight="1">
      <c r="A1468" s="57"/>
      <c r="B1468" s="62">
        <v>40472</v>
      </c>
      <c r="C1468" s="57" t="s">
        <v>283</v>
      </c>
      <c r="D1468" s="59" t="s">
        <v>441</v>
      </c>
      <c r="E1468" s="68">
        <v>100</v>
      </c>
    </row>
    <row r="1469" spans="1:5" ht="12.75" customHeight="1">
      <c r="A1469" s="60"/>
      <c r="B1469" s="61">
        <v>40469</v>
      </c>
      <c r="C1469" s="60" t="s">
        <v>283</v>
      </c>
      <c r="D1469" s="65" t="s">
        <v>442</v>
      </c>
      <c r="E1469" s="67">
        <v>90</v>
      </c>
    </row>
    <row r="1470" spans="1:5" ht="12.75" customHeight="1">
      <c r="A1470" s="57"/>
      <c r="B1470" s="62">
        <v>40464</v>
      </c>
      <c r="C1470" s="57" t="s">
        <v>283</v>
      </c>
      <c r="D1470" s="59" t="s">
        <v>1220</v>
      </c>
      <c r="E1470" s="68">
        <v>1000</v>
      </c>
    </row>
    <row r="1471" spans="1:5" ht="12.75" customHeight="1">
      <c r="A1471" s="60"/>
      <c r="B1471" s="61">
        <v>40462</v>
      </c>
      <c r="C1471" s="60" t="s">
        <v>283</v>
      </c>
      <c r="D1471" s="65" t="s">
        <v>443</v>
      </c>
      <c r="E1471" s="67">
        <v>300</v>
      </c>
    </row>
    <row r="1472" spans="1:5" ht="12.75" customHeight="1">
      <c r="A1472" s="57"/>
      <c r="B1472" s="62">
        <v>40456</v>
      </c>
      <c r="C1472" s="57" t="s">
        <v>283</v>
      </c>
      <c r="D1472" s="59" t="s">
        <v>444</v>
      </c>
      <c r="E1472" s="68">
        <v>800</v>
      </c>
    </row>
    <row r="1473" spans="1:5" ht="12.75" customHeight="1">
      <c r="A1473" s="60"/>
      <c r="B1473" s="61">
        <v>40451</v>
      </c>
      <c r="C1473" s="60" t="s">
        <v>283</v>
      </c>
      <c r="D1473" s="65" t="s">
        <v>449</v>
      </c>
      <c r="E1473" s="67">
        <v>270</v>
      </c>
    </row>
    <row r="1474" spans="1:5" ht="12.75" customHeight="1">
      <c r="A1474" s="57"/>
      <c r="B1474" s="62">
        <v>40451</v>
      </c>
      <c r="C1474" s="57" t="s">
        <v>283</v>
      </c>
      <c r="D1474" s="59" t="s">
        <v>445</v>
      </c>
      <c r="E1474" s="68">
        <v>2430</v>
      </c>
    </row>
    <row r="1475" spans="1:5" ht="12.75" customHeight="1">
      <c r="A1475" s="60"/>
      <c r="B1475" s="61">
        <v>40451</v>
      </c>
      <c r="C1475" s="60" t="s">
        <v>283</v>
      </c>
      <c r="D1475" s="65" t="s">
        <v>446</v>
      </c>
      <c r="E1475" s="67">
        <v>600</v>
      </c>
    </row>
    <row r="1476" spans="1:5" ht="12.75" customHeight="1">
      <c r="A1476" s="57"/>
      <c r="B1476" s="62">
        <v>40445</v>
      </c>
      <c r="C1476" s="57" t="s">
        <v>283</v>
      </c>
      <c r="D1476" s="59" t="s">
        <v>447</v>
      </c>
      <c r="E1476" s="68">
        <v>659</v>
      </c>
    </row>
    <row r="1477" spans="1:5" ht="12.75" customHeight="1">
      <c r="A1477" s="60"/>
      <c r="B1477" s="61">
        <v>40443</v>
      </c>
      <c r="C1477" s="60" t="s">
        <v>283</v>
      </c>
      <c r="D1477" s="65" t="s">
        <v>448</v>
      </c>
      <c r="E1477" s="67">
        <v>600</v>
      </c>
    </row>
    <row r="1478" spans="1:5" ht="12.75" customHeight="1">
      <c r="A1478" s="57"/>
      <c r="B1478" s="62">
        <v>40434</v>
      </c>
      <c r="C1478" s="57" t="s">
        <v>283</v>
      </c>
      <c r="D1478" s="59" t="s">
        <v>449</v>
      </c>
      <c r="E1478" s="68">
        <v>250</v>
      </c>
    </row>
    <row r="1479" spans="1:5" ht="12.75" customHeight="1">
      <c r="A1479" s="60"/>
      <c r="B1479" s="61">
        <v>40431</v>
      </c>
      <c r="C1479" s="60" t="s">
        <v>283</v>
      </c>
      <c r="D1479" s="65" t="s">
        <v>450</v>
      </c>
      <c r="E1479" s="67">
        <v>80</v>
      </c>
    </row>
    <row r="1480" spans="1:5" ht="12.75" customHeight="1">
      <c r="A1480" s="57"/>
      <c r="B1480" s="62">
        <v>40422</v>
      </c>
      <c r="C1480" s="57" t="s">
        <v>283</v>
      </c>
      <c r="D1480" s="59" t="s">
        <v>451</v>
      </c>
      <c r="E1480" s="68">
        <v>75</v>
      </c>
    </row>
    <row r="1481" spans="1:5" ht="12.75" customHeight="1">
      <c r="A1481" s="60"/>
      <c r="B1481" s="61">
        <v>40421</v>
      </c>
      <c r="C1481" s="60" t="s">
        <v>283</v>
      </c>
      <c r="D1481" s="65" t="s">
        <v>452</v>
      </c>
      <c r="E1481" s="67">
        <v>450</v>
      </c>
    </row>
    <row r="1482" spans="1:5" ht="12.75" customHeight="1">
      <c r="A1482" s="57"/>
      <c r="B1482" s="62">
        <v>40420</v>
      </c>
      <c r="C1482" s="57" t="s">
        <v>283</v>
      </c>
      <c r="D1482" s="59" t="s">
        <v>453</v>
      </c>
      <c r="E1482" s="68">
        <v>36</v>
      </c>
    </row>
    <row r="1483" spans="1:5" ht="12.75" customHeight="1">
      <c r="A1483" s="60"/>
      <c r="B1483" s="61">
        <v>40420</v>
      </c>
      <c r="C1483" s="60" t="s">
        <v>283</v>
      </c>
      <c r="D1483" s="65" t="s">
        <v>2480</v>
      </c>
      <c r="E1483" s="67">
        <v>56</v>
      </c>
    </row>
    <row r="1484" spans="1:5" ht="12.75" customHeight="1">
      <c r="A1484" s="57"/>
      <c r="B1484" s="62">
        <v>40420</v>
      </c>
      <c r="C1484" s="57" t="s">
        <v>283</v>
      </c>
      <c r="D1484" s="59" t="s">
        <v>454</v>
      </c>
      <c r="E1484" s="68">
        <v>308</v>
      </c>
    </row>
    <row r="1485" spans="1:5" ht="12.75" customHeight="1">
      <c r="A1485" s="60"/>
      <c r="B1485" s="61">
        <v>40420</v>
      </c>
      <c r="C1485" s="60" t="s">
        <v>283</v>
      </c>
      <c r="D1485" s="65" t="s">
        <v>270</v>
      </c>
      <c r="E1485" s="67">
        <v>150</v>
      </c>
    </row>
    <row r="1486" spans="1:5" ht="12.75" customHeight="1">
      <c r="A1486" s="57"/>
      <c r="B1486" s="62">
        <v>40420</v>
      </c>
      <c r="C1486" s="57" t="s">
        <v>283</v>
      </c>
      <c r="D1486" s="59" t="s">
        <v>455</v>
      </c>
      <c r="E1486" s="68">
        <v>70</v>
      </c>
    </row>
    <row r="1487" spans="1:5" ht="12.75" customHeight="1">
      <c r="A1487" s="60"/>
      <c r="B1487" s="61">
        <v>40406</v>
      </c>
      <c r="C1487" s="60" t="s">
        <v>283</v>
      </c>
      <c r="D1487" s="65" t="s">
        <v>86</v>
      </c>
      <c r="E1487" s="67">
        <v>280</v>
      </c>
    </row>
    <row r="1488" spans="1:5" ht="12.75" customHeight="1">
      <c r="A1488" s="57"/>
      <c r="B1488" s="62">
        <v>40406</v>
      </c>
      <c r="C1488" s="57" t="s">
        <v>283</v>
      </c>
      <c r="D1488" s="59" t="s">
        <v>456</v>
      </c>
      <c r="E1488" s="68">
        <v>1500</v>
      </c>
    </row>
    <row r="1489" spans="1:5" ht="12.75" customHeight="1">
      <c r="A1489" s="60"/>
      <c r="B1489" s="61">
        <v>40403</v>
      </c>
      <c r="C1489" s="60" t="s">
        <v>283</v>
      </c>
      <c r="D1489" s="65" t="s">
        <v>457</v>
      </c>
      <c r="E1489" s="67">
        <v>60</v>
      </c>
    </row>
    <row r="1490" spans="1:5" ht="12.75" customHeight="1">
      <c r="A1490" s="57"/>
      <c r="B1490" s="62">
        <v>40403</v>
      </c>
      <c r="C1490" s="57" t="s">
        <v>283</v>
      </c>
      <c r="D1490" s="59" t="s">
        <v>458</v>
      </c>
      <c r="E1490" s="68">
        <v>325</v>
      </c>
    </row>
    <row r="1491" spans="1:5" ht="12.75" customHeight="1">
      <c r="A1491" s="60"/>
      <c r="B1491" s="61">
        <v>40403</v>
      </c>
      <c r="C1491" s="60" t="s">
        <v>283</v>
      </c>
      <c r="D1491" s="65" t="s">
        <v>458</v>
      </c>
      <c r="E1491" s="67">
        <v>325</v>
      </c>
    </row>
    <row r="1492" spans="1:5" ht="12.75" customHeight="1">
      <c r="A1492" s="57"/>
      <c r="B1492" s="62">
        <v>40401</v>
      </c>
      <c r="C1492" s="57" t="s">
        <v>283</v>
      </c>
      <c r="D1492" s="59" t="s">
        <v>459</v>
      </c>
      <c r="E1492" s="68">
        <v>60</v>
      </c>
    </row>
    <row r="1493" spans="1:5" ht="12.75" customHeight="1">
      <c r="A1493" s="60"/>
      <c r="B1493" s="61">
        <v>40393</v>
      </c>
      <c r="C1493" s="60" t="s">
        <v>283</v>
      </c>
      <c r="D1493" s="65" t="s">
        <v>460</v>
      </c>
      <c r="E1493" s="67">
        <v>50</v>
      </c>
    </row>
    <row r="1494" spans="1:5" ht="12.75" customHeight="1">
      <c r="A1494" s="57"/>
      <c r="B1494" s="62">
        <v>40389</v>
      </c>
      <c r="C1494" s="57" t="s">
        <v>283</v>
      </c>
      <c r="D1494" s="59" t="s">
        <v>201</v>
      </c>
      <c r="E1494" s="68">
        <v>200</v>
      </c>
    </row>
    <row r="1495" spans="1:5" ht="12.75" customHeight="1">
      <c r="A1495" s="60"/>
      <c r="B1495" s="61">
        <v>40389</v>
      </c>
      <c r="C1495" s="60" t="s">
        <v>283</v>
      </c>
      <c r="D1495" s="65" t="s">
        <v>461</v>
      </c>
      <c r="E1495" s="67">
        <v>178</v>
      </c>
    </row>
    <row r="1496" spans="1:5" ht="12.75" customHeight="1">
      <c r="A1496" s="57"/>
      <c r="B1496" s="62">
        <v>40389</v>
      </c>
      <c r="C1496" s="57" t="s">
        <v>283</v>
      </c>
      <c r="D1496" s="59" t="s">
        <v>461</v>
      </c>
      <c r="E1496" s="68">
        <v>50</v>
      </c>
    </row>
    <row r="1497" spans="1:5" ht="12.75" customHeight="1">
      <c r="A1497" s="60"/>
      <c r="B1497" s="61">
        <v>40386</v>
      </c>
      <c r="C1497" s="60" t="s">
        <v>283</v>
      </c>
      <c r="D1497" s="65" t="s">
        <v>462</v>
      </c>
      <c r="E1497" s="67">
        <v>60</v>
      </c>
    </row>
    <row r="1498" spans="1:5" ht="12.75" customHeight="1">
      <c r="A1498" s="57"/>
      <c r="B1498" s="62">
        <v>40380</v>
      </c>
      <c r="C1498" s="57" t="s">
        <v>283</v>
      </c>
      <c r="D1498" s="59" t="s">
        <v>2474</v>
      </c>
      <c r="E1498" s="68">
        <v>500</v>
      </c>
    </row>
    <row r="1499" spans="1:5" ht="12.75" customHeight="1">
      <c r="A1499" s="60"/>
      <c r="B1499" s="61">
        <v>40378</v>
      </c>
      <c r="C1499" s="60" t="s">
        <v>283</v>
      </c>
      <c r="D1499" s="65" t="s">
        <v>463</v>
      </c>
      <c r="E1499" s="67">
        <v>100</v>
      </c>
    </row>
    <row r="1500" spans="1:5" ht="12.75" customHeight="1">
      <c r="A1500" s="57"/>
      <c r="B1500" s="62">
        <v>40371</v>
      </c>
      <c r="C1500" s="57" t="s">
        <v>283</v>
      </c>
      <c r="D1500" s="59" t="s">
        <v>464</v>
      </c>
      <c r="E1500" s="68">
        <v>133.5</v>
      </c>
    </row>
    <row r="1501" spans="1:5" ht="12.75" customHeight="1">
      <c r="A1501" s="60"/>
      <c r="B1501" s="61">
        <v>40367</v>
      </c>
      <c r="C1501" s="60" t="s">
        <v>283</v>
      </c>
      <c r="D1501" s="65" t="s">
        <v>465</v>
      </c>
      <c r="E1501" s="67">
        <v>66.5</v>
      </c>
    </row>
    <row r="1502" spans="1:5" ht="12.75" customHeight="1">
      <c r="A1502" s="57"/>
      <c r="B1502" s="62">
        <v>40366</v>
      </c>
      <c r="C1502" s="57" t="s">
        <v>283</v>
      </c>
      <c r="D1502" s="59" t="s">
        <v>466</v>
      </c>
      <c r="E1502" s="68">
        <v>40</v>
      </c>
    </row>
    <row r="1503" spans="1:5" ht="12.75" customHeight="1">
      <c r="A1503" s="60"/>
      <c r="B1503" s="61">
        <v>40357</v>
      </c>
      <c r="C1503" s="60" t="s">
        <v>283</v>
      </c>
      <c r="D1503" s="65" t="s">
        <v>467</v>
      </c>
      <c r="E1503" s="67">
        <v>125</v>
      </c>
    </row>
    <row r="1504" spans="1:5" ht="12.75" customHeight="1">
      <c r="A1504" s="57"/>
      <c r="B1504" s="62">
        <v>40354</v>
      </c>
      <c r="C1504" s="57" t="s">
        <v>283</v>
      </c>
      <c r="D1504" s="59" t="s">
        <v>1315</v>
      </c>
      <c r="E1504" s="68">
        <v>93</v>
      </c>
    </row>
    <row r="1505" spans="1:5" ht="12.75" customHeight="1">
      <c r="A1505" s="60"/>
      <c r="B1505" s="61">
        <v>40353</v>
      </c>
      <c r="C1505" s="60" t="s">
        <v>283</v>
      </c>
      <c r="D1505" s="65" t="s">
        <v>410</v>
      </c>
      <c r="E1505" s="67">
        <v>120</v>
      </c>
    </row>
    <row r="1506" spans="1:5" ht="12.75" customHeight="1">
      <c r="A1506" s="57"/>
      <c r="B1506" s="62">
        <v>40351</v>
      </c>
      <c r="C1506" s="57" t="s">
        <v>283</v>
      </c>
      <c r="D1506" s="59" t="s">
        <v>468</v>
      </c>
      <c r="E1506" s="68">
        <v>500</v>
      </c>
    </row>
    <row r="1507" spans="1:5" ht="12.75" customHeight="1">
      <c r="A1507" s="60"/>
      <c r="B1507" s="61">
        <v>40350</v>
      </c>
      <c r="C1507" s="60" t="s">
        <v>283</v>
      </c>
      <c r="D1507" s="65" t="s">
        <v>469</v>
      </c>
      <c r="E1507" s="67">
        <v>300</v>
      </c>
    </row>
    <row r="1508" spans="1:5" ht="12.75" customHeight="1">
      <c r="A1508" s="57"/>
      <c r="B1508" s="62">
        <v>40346</v>
      </c>
      <c r="C1508" s="57" t="s">
        <v>283</v>
      </c>
      <c r="D1508" s="59" t="s">
        <v>470</v>
      </c>
      <c r="E1508" s="68">
        <v>60</v>
      </c>
    </row>
    <row r="1509" spans="1:5" ht="12.75" customHeight="1">
      <c r="A1509" s="60"/>
      <c r="B1509" s="61">
        <v>40344</v>
      </c>
      <c r="C1509" s="60" t="s">
        <v>283</v>
      </c>
      <c r="D1509" s="65" t="s">
        <v>2481</v>
      </c>
      <c r="E1509" s="67">
        <v>125</v>
      </c>
    </row>
    <row r="1510" spans="1:5" ht="12.75" customHeight="1">
      <c r="A1510" s="57"/>
      <c r="B1510" s="62">
        <v>40338</v>
      </c>
      <c r="C1510" s="57" t="s">
        <v>283</v>
      </c>
      <c r="D1510" s="59" t="s">
        <v>471</v>
      </c>
      <c r="E1510" s="68">
        <v>300</v>
      </c>
    </row>
    <row r="1511" spans="1:5" ht="12.75" customHeight="1">
      <c r="A1511" s="60"/>
      <c r="B1511" s="61">
        <v>40338</v>
      </c>
      <c r="C1511" s="60" t="s">
        <v>283</v>
      </c>
      <c r="D1511" s="65" t="s">
        <v>368</v>
      </c>
      <c r="E1511" s="67">
        <v>500</v>
      </c>
    </row>
    <row r="1512" spans="1:5" ht="12.75" customHeight="1">
      <c r="A1512" s="57"/>
      <c r="B1512" s="62">
        <v>40337</v>
      </c>
      <c r="C1512" s="57" t="s">
        <v>283</v>
      </c>
      <c r="D1512" s="59" t="s">
        <v>472</v>
      </c>
      <c r="E1512" s="68">
        <v>300</v>
      </c>
    </row>
    <row r="1513" spans="1:5" ht="12.75" customHeight="1">
      <c r="A1513" s="60"/>
      <c r="B1513" s="61">
        <v>40333</v>
      </c>
      <c r="C1513" s="60" t="s">
        <v>283</v>
      </c>
      <c r="D1513" s="65" t="s">
        <v>42</v>
      </c>
      <c r="E1513" s="67">
        <v>200</v>
      </c>
    </row>
    <row r="1514" spans="1:5" ht="12.75" customHeight="1">
      <c r="A1514" s="57"/>
      <c r="B1514" s="62">
        <v>40329</v>
      </c>
      <c r="C1514" s="57" t="s">
        <v>283</v>
      </c>
      <c r="D1514" s="59" t="s">
        <v>166</v>
      </c>
      <c r="E1514" s="68">
        <v>30</v>
      </c>
    </row>
    <row r="1515" spans="1:5" ht="12.75" customHeight="1">
      <c r="A1515" s="60"/>
      <c r="B1515" s="61">
        <v>40326</v>
      </c>
      <c r="C1515" s="60" t="s">
        <v>283</v>
      </c>
      <c r="D1515" s="65" t="s">
        <v>94</v>
      </c>
      <c r="E1515" s="67">
        <v>350</v>
      </c>
    </row>
    <row r="1516" spans="1:5" ht="12.75" customHeight="1">
      <c r="A1516" s="57"/>
      <c r="B1516" s="62">
        <v>40324</v>
      </c>
      <c r="C1516" s="57" t="s">
        <v>283</v>
      </c>
      <c r="D1516" s="59" t="s">
        <v>473</v>
      </c>
      <c r="E1516" s="68">
        <v>100</v>
      </c>
    </row>
    <row r="1517" spans="1:5" ht="12.75" customHeight="1">
      <c r="A1517" s="60"/>
      <c r="B1517" s="61">
        <v>40319</v>
      </c>
      <c r="C1517" s="60" t="s">
        <v>283</v>
      </c>
      <c r="D1517" s="65" t="s">
        <v>474</v>
      </c>
      <c r="E1517" s="67">
        <v>70</v>
      </c>
    </row>
    <row r="1518" spans="1:5" ht="12.75" customHeight="1">
      <c r="A1518" s="57"/>
      <c r="B1518" s="62">
        <v>40317</v>
      </c>
      <c r="C1518" s="57" t="s">
        <v>283</v>
      </c>
      <c r="D1518" s="59" t="s">
        <v>475</v>
      </c>
      <c r="E1518" s="68">
        <v>1000</v>
      </c>
    </row>
    <row r="1519" spans="1:5" ht="12.75" customHeight="1">
      <c r="A1519" s="60"/>
      <c r="B1519" s="61">
        <v>40317</v>
      </c>
      <c r="C1519" s="60" t="s">
        <v>283</v>
      </c>
      <c r="D1519" s="65" t="s">
        <v>476</v>
      </c>
      <c r="E1519" s="67">
        <v>400</v>
      </c>
    </row>
    <row r="1520" spans="1:5" ht="12.75" customHeight="1">
      <c r="A1520" s="57"/>
      <c r="B1520" s="62">
        <v>40311</v>
      </c>
      <c r="C1520" s="57" t="s">
        <v>283</v>
      </c>
      <c r="D1520" s="59" t="s">
        <v>477</v>
      </c>
      <c r="E1520" s="68">
        <v>103</v>
      </c>
    </row>
    <row r="1521" spans="1:5" ht="12.75" customHeight="1">
      <c r="A1521" s="60"/>
      <c r="B1521" s="61">
        <v>40309</v>
      </c>
      <c r="C1521" s="60" t="s">
        <v>283</v>
      </c>
      <c r="D1521" s="65" t="s">
        <v>372</v>
      </c>
      <c r="E1521" s="67">
        <v>370</v>
      </c>
    </row>
    <row r="1522" spans="1:5" ht="12.75" customHeight="1">
      <c r="A1522" s="57"/>
      <c r="B1522" s="62">
        <v>40309</v>
      </c>
      <c r="C1522" s="57" t="s">
        <v>283</v>
      </c>
      <c r="D1522" s="59" t="s">
        <v>478</v>
      </c>
      <c r="E1522" s="68">
        <v>200</v>
      </c>
    </row>
    <row r="1523" spans="1:5" ht="12.75" customHeight="1">
      <c r="A1523" s="60"/>
      <c r="B1523" s="61">
        <v>40301</v>
      </c>
      <c r="C1523" s="60" t="s">
        <v>283</v>
      </c>
      <c r="D1523" s="65" t="s">
        <v>479</v>
      </c>
      <c r="E1523" s="67">
        <v>66</v>
      </c>
    </row>
    <row r="1524" spans="1:5" ht="12.75" customHeight="1">
      <c r="A1524" s="57"/>
      <c r="B1524" s="62">
        <v>40297</v>
      </c>
      <c r="C1524" s="57" t="s">
        <v>283</v>
      </c>
      <c r="D1524" s="59" t="s">
        <v>425</v>
      </c>
      <c r="E1524" s="68">
        <v>260</v>
      </c>
    </row>
    <row r="1525" spans="1:5" ht="12.75" customHeight="1">
      <c r="A1525" s="60"/>
      <c r="B1525" s="61">
        <v>40297</v>
      </c>
      <c r="C1525" s="60" t="s">
        <v>283</v>
      </c>
      <c r="D1525" s="65" t="s">
        <v>480</v>
      </c>
      <c r="E1525" s="67">
        <v>264</v>
      </c>
    </row>
    <row r="1526" spans="1:5" ht="12.75" customHeight="1">
      <c r="A1526" s="57"/>
      <c r="B1526" s="62">
        <v>40297</v>
      </c>
      <c r="C1526" s="57" t="s">
        <v>283</v>
      </c>
      <c r="D1526" s="59" t="s">
        <v>481</v>
      </c>
      <c r="E1526" s="68">
        <v>400</v>
      </c>
    </row>
    <row r="1527" spans="1:5" ht="12.75" customHeight="1">
      <c r="A1527" s="60"/>
      <c r="B1527" s="61">
        <v>40295</v>
      </c>
      <c r="C1527" s="60" t="s">
        <v>283</v>
      </c>
      <c r="D1527" s="65" t="s">
        <v>482</v>
      </c>
      <c r="E1527" s="67">
        <v>85</v>
      </c>
    </row>
    <row r="1528" spans="1:5" ht="12.75" customHeight="1">
      <c r="A1528" s="57"/>
      <c r="B1528" s="62">
        <v>40291</v>
      </c>
      <c r="C1528" s="57" t="s">
        <v>283</v>
      </c>
      <c r="D1528" s="59" t="s">
        <v>483</v>
      </c>
      <c r="E1528" s="68">
        <v>250</v>
      </c>
    </row>
    <row r="1529" spans="1:5" ht="12.75" customHeight="1">
      <c r="A1529" s="60"/>
      <c r="B1529" s="61">
        <v>40291</v>
      </c>
      <c r="C1529" s="60" t="s">
        <v>283</v>
      </c>
      <c r="D1529" s="65" t="s">
        <v>484</v>
      </c>
      <c r="E1529" s="67">
        <v>303</v>
      </c>
    </row>
    <row r="1530" spans="1:5" ht="12.75" customHeight="1">
      <c r="A1530" s="57"/>
      <c r="B1530" s="62">
        <v>40280</v>
      </c>
      <c r="C1530" s="57" t="s">
        <v>283</v>
      </c>
      <c r="D1530" s="59" t="s">
        <v>485</v>
      </c>
      <c r="E1530" s="68">
        <v>100</v>
      </c>
    </row>
    <row r="1531" spans="1:5" ht="12.75" customHeight="1">
      <c r="A1531" s="60"/>
      <c r="B1531" s="61">
        <v>40268</v>
      </c>
      <c r="C1531" s="60" t="s">
        <v>283</v>
      </c>
      <c r="D1531" s="65" t="s">
        <v>486</v>
      </c>
      <c r="E1531" s="67">
        <v>150</v>
      </c>
    </row>
    <row r="1532" spans="1:5" ht="12.75" customHeight="1">
      <c r="A1532" s="57"/>
      <c r="B1532" s="62">
        <v>40267</v>
      </c>
      <c r="C1532" s="57" t="s">
        <v>283</v>
      </c>
      <c r="D1532" s="59" t="s">
        <v>487</v>
      </c>
      <c r="E1532" s="68">
        <v>122</v>
      </c>
    </row>
    <row r="1533" spans="1:5" ht="12.75" customHeight="1">
      <c r="A1533" s="60"/>
      <c r="B1533" s="61">
        <v>40266</v>
      </c>
      <c r="C1533" s="60" t="s">
        <v>283</v>
      </c>
      <c r="D1533" s="65" t="s">
        <v>488</v>
      </c>
      <c r="E1533" s="67">
        <v>1030</v>
      </c>
    </row>
    <row r="1534" spans="1:5" ht="12.75" customHeight="1">
      <c r="A1534" s="57"/>
      <c r="B1534" s="62">
        <v>40266</v>
      </c>
      <c r="C1534" s="57" t="s">
        <v>283</v>
      </c>
      <c r="D1534" s="59" t="s">
        <v>489</v>
      </c>
      <c r="E1534" s="68">
        <v>150</v>
      </c>
    </row>
    <row r="1535" spans="1:5" ht="12.75" customHeight="1">
      <c r="A1535" s="60"/>
      <c r="B1535" s="61">
        <v>40262</v>
      </c>
      <c r="C1535" s="60" t="s">
        <v>283</v>
      </c>
      <c r="D1535" s="65" t="s">
        <v>428</v>
      </c>
      <c r="E1535" s="67">
        <v>130</v>
      </c>
    </row>
    <row r="1536" spans="1:5" ht="12.75" customHeight="1">
      <c r="A1536" s="57"/>
      <c r="B1536" s="62">
        <v>40253</v>
      </c>
      <c r="C1536" s="57" t="s">
        <v>283</v>
      </c>
      <c r="D1536" s="59" t="s">
        <v>490</v>
      </c>
      <c r="E1536" s="68">
        <v>80</v>
      </c>
    </row>
    <row r="1537" spans="1:5" ht="12.75" customHeight="1">
      <c r="A1537" s="60"/>
      <c r="B1537" s="61">
        <v>40252</v>
      </c>
      <c r="C1537" s="60" t="s">
        <v>283</v>
      </c>
      <c r="D1537" s="65" t="s">
        <v>491</v>
      </c>
      <c r="E1537" s="67">
        <v>300</v>
      </c>
    </row>
    <row r="1538" spans="1:5" ht="12.75" customHeight="1">
      <c r="A1538" s="57"/>
      <c r="B1538" s="62">
        <v>40252</v>
      </c>
      <c r="C1538" s="57" t="s">
        <v>283</v>
      </c>
      <c r="D1538" s="59" t="s">
        <v>492</v>
      </c>
      <c r="E1538" s="68">
        <v>450</v>
      </c>
    </row>
    <row r="1539" spans="1:5" ht="12.75" customHeight="1">
      <c r="A1539" s="60"/>
      <c r="B1539" s="61">
        <v>40239</v>
      </c>
      <c r="C1539" s="60" t="s">
        <v>283</v>
      </c>
      <c r="D1539" s="65" t="s">
        <v>166</v>
      </c>
      <c r="E1539" s="67">
        <v>300</v>
      </c>
    </row>
    <row r="1540" spans="1:5" ht="12.75" customHeight="1">
      <c r="A1540" s="57"/>
      <c r="B1540" s="62">
        <v>40221</v>
      </c>
      <c r="C1540" s="57" t="s">
        <v>283</v>
      </c>
      <c r="D1540" s="59" t="s">
        <v>413</v>
      </c>
      <c r="E1540" s="68">
        <v>135</v>
      </c>
    </row>
    <row r="1541" spans="1:5" ht="12.75" customHeight="1">
      <c r="A1541" s="60"/>
      <c r="B1541" s="61">
        <v>40207</v>
      </c>
      <c r="C1541" s="60" t="s">
        <v>283</v>
      </c>
      <c r="D1541" s="65" t="s">
        <v>493</v>
      </c>
      <c r="E1541" s="67">
        <v>140</v>
      </c>
    </row>
    <row r="1542" spans="1:5" ht="12.75" customHeight="1">
      <c r="A1542" s="57"/>
      <c r="B1542" s="62">
        <v>40200</v>
      </c>
      <c r="C1542" s="57" t="s">
        <v>283</v>
      </c>
      <c r="D1542" s="59" t="s">
        <v>494</v>
      </c>
      <c r="E1542" s="68">
        <v>40</v>
      </c>
    </row>
    <row r="1543" spans="1:5" ht="12.75" customHeight="1">
      <c r="A1543" s="60"/>
      <c r="B1543" s="61">
        <v>40199</v>
      </c>
      <c r="C1543" s="60" t="s">
        <v>283</v>
      </c>
      <c r="D1543" s="65" t="s">
        <v>489</v>
      </c>
      <c r="E1543" s="67">
        <v>300</v>
      </c>
    </row>
    <row r="1544" spans="1:5" ht="12.75" customHeight="1">
      <c r="A1544" s="57"/>
      <c r="B1544" s="62">
        <v>40197</v>
      </c>
      <c r="C1544" s="57" t="s">
        <v>283</v>
      </c>
      <c r="D1544" s="59" t="s">
        <v>495</v>
      </c>
      <c r="E1544" s="68">
        <v>250</v>
      </c>
    </row>
    <row r="1545" spans="1:5" ht="12.75" customHeight="1">
      <c r="A1545" s="60"/>
      <c r="B1545" s="61">
        <v>40186</v>
      </c>
      <c r="C1545" s="60" t="s">
        <v>283</v>
      </c>
      <c r="D1545" s="65" t="s">
        <v>42</v>
      </c>
      <c r="E1545" s="67">
        <v>200</v>
      </c>
    </row>
    <row r="1546" spans="1:5" ht="12.75" customHeight="1">
      <c r="A1546" s="46"/>
      <c r="B1546" s="46"/>
      <c r="C1546" s="46"/>
      <c r="D1546" s="46" t="s">
        <v>59</v>
      </c>
      <c r="E1546" s="47">
        <f>SUM(E1406:E1545)</f>
        <v>36711.928743</v>
      </c>
    </row>
    <row r="1547" spans="1:5" s="75" customFormat="1" ht="12.75" customHeight="1">
      <c r="A1547" s="32"/>
      <c r="B1547" s="36"/>
      <c r="C1547" s="32"/>
      <c r="D1547" s="32"/>
      <c r="E1547" s="78"/>
    </row>
    <row r="1548" spans="1:5" s="75" customFormat="1" ht="12.75" customHeight="1">
      <c r="A1548" s="32"/>
      <c r="B1548" s="36"/>
      <c r="C1548" s="32"/>
      <c r="D1548" s="32"/>
      <c r="E1548" s="78"/>
    </row>
    <row r="1549" spans="1:5" s="75" customFormat="1" ht="19.5" customHeight="1">
      <c r="A1549" s="220" t="s">
        <v>60</v>
      </c>
      <c r="B1549" s="221"/>
      <c r="C1549" s="221"/>
      <c r="D1549" s="221"/>
      <c r="E1549" s="221"/>
    </row>
    <row r="1550" spans="1:5" s="75" customFormat="1" ht="12.75" customHeight="1">
      <c r="A1550" s="50" t="s">
        <v>403</v>
      </c>
      <c r="B1550" s="50" t="s">
        <v>404</v>
      </c>
      <c r="C1550" s="44" t="s">
        <v>4</v>
      </c>
      <c r="D1550" s="50" t="s">
        <v>5</v>
      </c>
      <c r="E1550" s="45" t="s">
        <v>3210</v>
      </c>
    </row>
    <row r="1551" spans="1:5" ht="12.75" customHeight="1">
      <c r="A1551" s="63"/>
      <c r="B1551" s="86">
        <v>40177</v>
      </c>
      <c r="C1551" s="63" t="s">
        <v>283</v>
      </c>
      <c r="D1551" s="64" t="s">
        <v>496</v>
      </c>
      <c r="E1551" s="66">
        <v>20</v>
      </c>
    </row>
    <row r="1552" spans="1:5" ht="12.75" customHeight="1">
      <c r="A1552" s="60"/>
      <c r="B1552" s="61">
        <v>40176</v>
      </c>
      <c r="C1552" s="60" t="s">
        <v>283</v>
      </c>
      <c r="D1552" s="65" t="s">
        <v>497</v>
      </c>
      <c r="E1552" s="67">
        <v>250</v>
      </c>
    </row>
    <row r="1553" spans="1:5" ht="12.75" customHeight="1">
      <c r="A1553" s="57"/>
      <c r="B1553" s="62">
        <v>40176</v>
      </c>
      <c r="C1553" s="57" t="s">
        <v>283</v>
      </c>
      <c r="D1553" s="59" t="s">
        <v>498</v>
      </c>
      <c r="E1553" s="68">
        <v>20</v>
      </c>
    </row>
    <row r="1554" spans="1:5" ht="12.75" customHeight="1">
      <c r="A1554" s="60"/>
      <c r="B1554" s="61">
        <v>40175</v>
      </c>
      <c r="C1554" s="60" t="s">
        <v>283</v>
      </c>
      <c r="D1554" s="65" t="s">
        <v>499</v>
      </c>
      <c r="E1554" s="67">
        <v>115.2</v>
      </c>
    </row>
    <row r="1555" spans="1:5" ht="12.75" customHeight="1">
      <c r="A1555" s="57"/>
      <c r="B1555" s="62">
        <v>40175</v>
      </c>
      <c r="C1555" s="57" t="s">
        <v>283</v>
      </c>
      <c r="D1555" s="59" t="s">
        <v>232</v>
      </c>
      <c r="E1555" s="68">
        <v>100</v>
      </c>
    </row>
    <row r="1556" spans="1:5" ht="12.75" customHeight="1">
      <c r="A1556" s="60"/>
      <c r="B1556" s="61">
        <v>40170</v>
      </c>
      <c r="C1556" s="60" t="s">
        <v>283</v>
      </c>
      <c r="D1556" s="65" t="s">
        <v>500</v>
      </c>
      <c r="E1556" s="67">
        <v>500</v>
      </c>
    </row>
    <row r="1557" spans="1:5" ht="12.75" customHeight="1">
      <c r="A1557" s="57"/>
      <c r="B1557" s="62">
        <v>40169</v>
      </c>
      <c r="C1557" s="57" t="s">
        <v>283</v>
      </c>
      <c r="D1557" s="59" t="s">
        <v>501</v>
      </c>
      <c r="E1557" s="68">
        <v>100</v>
      </c>
    </row>
    <row r="1558" spans="1:5" ht="12.75" customHeight="1">
      <c r="A1558" s="60"/>
      <c r="B1558" s="61">
        <v>40169</v>
      </c>
      <c r="C1558" s="60" t="s">
        <v>283</v>
      </c>
      <c r="D1558" s="65" t="s">
        <v>362</v>
      </c>
      <c r="E1558" s="67">
        <v>250</v>
      </c>
    </row>
    <row r="1559" spans="1:5" ht="12.75" customHeight="1">
      <c r="A1559" s="57"/>
      <c r="B1559" s="62">
        <v>40168</v>
      </c>
      <c r="C1559" s="57" t="s">
        <v>283</v>
      </c>
      <c r="D1559" s="59" t="s">
        <v>484</v>
      </c>
      <c r="E1559" s="68">
        <v>1000</v>
      </c>
    </row>
    <row r="1560" spans="1:5" ht="12.75" customHeight="1">
      <c r="A1560" s="60"/>
      <c r="B1560" s="61">
        <v>40168</v>
      </c>
      <c r="C1560" s="60" t="s">
        <v>283</v>
      </c>
      <c r="D1560" s="65" t="s">
        <v>1220</v>
      </c>
      <c r="E1560" s="67">
        <v>1000</v>
      </c>
    </row>
    <row r="1561" spans="1:5" ht="12.75" customHeight="1">
      <c r="A1561" s="57"/>
      <c r="B1561" s="62">
        <v>40157</v>
      </c>
      <c r="C1561" s="57" t="s">
        <v>283</v>
      </c>
      <c r="D1561" s="59" t="s">
        <v>2482</v>
      </c>
      <c r="E1561" s="68">
        <v>400</v>
      </c>
    </row>
    <row r="1562" spans="1:5" ht="12.75" customHeight="1">
      <c r="A1562" s="60"/>
      <c r="B1562" s="61">
        <v>40156</v>
      </c>
      <c r="C1562" s="60" t="s">
        <v>283</v>
      </c>
      <c r="D1562" s="65" t="s">
        <v>248</v>
      </c>
      <c r="E1562" s="67">
        <v>100</v>
      </c>
    </row>
    <row r="1563" spans="1:5" ht="12.75" customHeight="1">
      <c r="A1563" s="57"/>
      <c r="B1563" s="62">
        <v>40151</v>
      </c>
      <c r="C1563" s="57" t="s">
        <v>283</v>
      </c>
      <c r="D1563" s="59" t="s">
        <v>502</v>
      </c>
      <c r="E1563" s="68">
        <v>450</v>
      </c>
    </row>
    <row r="1564" spans="1:5" ht="12.75" customHeight="1">
      <c r="A1564" s="60"/>
      <c r="B1564" s="61">
        <v>40151</v>
      </c>
      <c r="C1564" s="60" t="s">
        <v>283</v>
      </c>
      <c r="D1564" s="65" t="s">
        <v>503</v>
      </c>
      <c r="E1564" s="67">
        <v>96.44585855999999</v>
      </c>
    </row>
    <row r="1565" spans="1:5" ht="12.75" customHeight="1">
      <c r="A1565" s="57"/>
      <c r="B1565" s="62">
        <v>40151</v>
      </c>
      <c r="C1565" s="57" t="s">
        <v>283</v>
      </c>
      <c r="D1565" s="59" t="s">
        <v>504</v>
      </c>
      <c r="E1565" s="68">
        <v>85</v>
      </c>
    </row>
    <row r="1566" spans="1:5" ht="12.75" customHeight="1">
      <c r="A1566" s="60"/>
      <c r="B1566" s="61">
        <v>40143</v>
      </c>
      <c r="C1566" s="60" t="s">
        <v>283</v>
      </c>
      <c r="D1566" s="65" t="s">
        <v>334</v>
      </c>
      <c r="E1566" s="67">
        <v>75</v>
      </c>
    </row>
    <row r="1567" spans="1:5" ht="12.75" customHeight="1">
      <c r="A1567" s="57"/>
      <c r="B1567" s="62">
        <v>40141</v>
      </c>
      <c r="C1567" s="57" t="s">
        <v>283</v>
      </c>
      <c r="D1567" s="59" t="s">
        <v>270</v>
      </c>
      <c r="E1567" s="68">
        <v>200</v>
      </c>
    </row>
    <row r="1568" spans="1:5" ht="12.75" customHeight="1">
      <c r="A1568" s="60"/>
      <c r="B1568" s="61">
        <v>40140</v>
      </c>
      <c r="C1568" s="60" t="s">
        <v>283</v>
      </c>
      <c r="D1568" s="65" t="s">
        <v>505</v>
      </c>
      <c r="E1568" s="67">
        <v>400</v>
      </c>
    </row>
    <row r="1569" spans="1:5" ht="12.75" customHeight="1">
      <c r="A1569" s="57"/>
      <c r="B1569" s="62">
        <v>40135</v>
      </c>
      <c r="C1569" s="57" t="s">
        <v>283</v>
      </c>
      <c r="D1569" s="59" t="s">
        <v>459</v>
      </c>
      <c r="E1569" s="68">
        <v>300</v>
      </c>
    </row>
    <row r="1570" spans="1:5" ht="12.75" customHeight="1">
      <c r="A1570" s="60"/>
      <c r="B1570" s="61">
        <v>40126</v>
      </c>
      <c r="C1570" s="60" t="s">
        <v>283</v>
      </c>
      <c r="D1570" s="65" t="s">
        <v>506</v>
      </c>
      <c r="E1570" s="67">
        <v>60</v>
      </c>
    </row>
    <row r="1571" spans="1:5" ht="12.75" customHeight="1">
      <c r="A1571" s="57"/>
      <c r="B1571" s="62">
        <v>40126</v>
      </c>
      <c r="C1571" s="57" t="s">
        <v>283</v>
      </c>
      <c r="D1571" s="59" t="s">
        <v>507</v>
      </c>
      <c r="E1571" s="68">
        <v>80</v>
      </c>
    </row>
    <row r="1572" spans="1:5" ht="12.75" customHeight="1">
      <c r="A1572" s="60"/>
      <c r="B1572" s="61">
        <v>40126</v>
      </c>
      <c r="C1572" s="60" t="s">
        <v>283</v>
      </c>
      <c r="D1572" s="65" t="s">
        <v>508</v>
      </c>
      <c r="E1572" s="67">
        <v>60</v>
      </c>
    </row>
    <row r="1573" spans="1:5" ht="12.75" customHeight="1">
      <c r="A1573" s="57"/>
      <c r="B1573" s="62">
        <v>40108</v>
      </c>
      <c r="C1573" s="57" t="s">
        <v>283</v>
      </c>
      <c r="D1573" s="59" t="s">
        <v>410</v>
      </c>
      <c r="E1573" s="68">
        <v>76.5</v>
      </c>
    </row>
    <row r="1574" spans="1:5" ht="12.75" customHeight="1">
      <c r="A1574" s="60"/>
      <c r="B1574" s="61">
        <v>40095</v>
      </c>
      <c r="C1574" s="60" t="s">
        <v>283</v>
      </c>
      <c r="D1574" s="65" t="s">
        <v>509</v>
      </c>
      <c r="E1574" s="67">
        <v>750</v>
      </c>
    </row>
    <row r="1575" spans="1:5" ht="12.75" customHeight="1">
      <c r="A1575" s="57"/>
      <c r="B1575" s="62">
        <v>40094</v>
      </c>
      <c r="C1575" s="57" t="s">
        <v>283</v>
      </c>
      <c r="D1575" s="59" t="s">
        <v>510</v>
      </c>
      <c r="E1575" s="68">
        <v>600</v>
      </c>
    </row>
    <row r="1576" spans="1:5" ht="12.75" customHeight="1">
      <c r="A1576" s="60"/>
      <c r="B1576" s="61">
        <v>40087</v>
      </c>
      <c r="C1576" s="60" t="s">
        <v>283</v>
      </c>
      <c r="D1576" s="65" t="s">
        <v>2483</v>
      </c>
      <c r="E1576" s="67">
        <v>200</v>
      </c>
    </row>
    <row r="1577" spans="1:5" ht="12.75" customHeight="1">
      <c r="A1577" s="57"/>
      <c r="B1577" s="62">
        <v>40086</v>
      </c>
      <c r="C1577" s="57" t="s">
        <v>283</v>
      </c>
      <c r="D1577" s="59" t="s">
        <v>511</v>
      </c>
      <c r="E1577" s="68">
        <v>250</v>
      </c>
    </row>
    <row r="1578" spans="1:5" ht="12.75" customHeight="1">
      <c r="A1578" s="60"/>
      <c r="B1578" s="61">
        <v>40086</v>
      </c>
      <c r="C1578" s="60" t="s">
        <v>283</v>
      </c>
      <c r="D1578" s="65" t="s">
        <v>512</v>
      </c>
      <c r="E1578" s="67">
        <v>400</v>
      </c>
    </row>
    <row r="1579" spans="1:5" ht="12.75" customHeight="1">
      <c r="A1579" s="57"/>
      <c r="B1579" s="62">
        <v>40077</v>
      </c>
      <c r="C1579" s="57" t="s">
        <v>283</v>
      </c>
      <c r="D1579" s="59" t="s">
        <v>14</v>
      </c>
      <c r="E1579" s="68">
        <v>50</v>
      </c>
    </row>
    <row r="1580" spans="1:5" ht="12.75" customHeight="1">
      <c r="A1580" s="60"/>
      <c r="B1580" s="61">
        <v>40074</v>
      </c>
      <c r="C1580" s="60" t="s">
        <v>283</v>
      </c>
      <c r="D1580" s="65" t="s">
        <v>72</v>
      </c>
      <c r="E1580" s="67">
        <v>350</v>
      </c>
    </row>
    <row r="1581" spans="1:5" ht="12.75" customHeight="1">
      <c r="A1581" s="57"/>
      <c r="B1581" s="62">
        <v>40056</v>
      </c>
      <c r="C1581" s="57" t="s">
        <v>283</v>
      </c>
      <c r="D1581" s="59" t="s">
        <v>513</v>
      </c>
      <c r="E1581" s="68">
        <v>24</v>
      </c>
    </row>
    <row r="1582" spans="1:5" ht="12.75" customHeight="1">
      <c r="A1582" s="60"/>
      <c r="B1582" s="61">
        <v>40056</v>
      </c>
      <c r="C1582" s="60" t="s">
        <v>283</v>
      </c>
      <c r="D1582" s="65" t="s">
        <v>514</v>
      </c>
      <c r="E1582" s="67">
        <v>2000</v>
      </c>
    </row>
    <row r="1583" spans="1:5" ht="12.75" customHeight="1">
      <c r="A1583" s="57"/>
      <c r="B1583" s="62">
        <v>40039</v>
      </c>
      <c r="C1583" s="57" t="s">
        <v>283</v>
      </c>
      <c r="D1583" s="59" t="s">
        <v>515</v>
      </c>
      <c r="E1583" s="68">
        <v>150.46</v>
      </c>
    </row>
    <row r="1584" spans="1:5" ht="12.75" customHeight="1">
      <c r="A1584" s="60"/>
      <c r="B1584" s="61">
        <v>40035</v>
      </c>
      <c r="C1584" s="60" t="s">
        <v>283</v>
      </c>
      <c r="D1584" s="65" t="s">
        <v>516</v>
      </c>
      <c r="E1584" s="67">
        <v>10</v>
      </c>
    </row>
    <row r="1585" spans="1:5" ht="12.75" customHeight="1">
      <c r="A1585" s="57"/>
      <c r="B1585" s="62">
        <v>40035</v>
      </c>
      <c r="C1585" s="57" t="s">
        <v>283</v>
      </c>
      <c r="D1585" s="59" t="s">
        <v>517</v>
      </c>
      <c r="E1585" s="68">
        <v>16</v>
      </c>
    </row>
    <row r="1586" spans="1:5" ht="12.75" customHeight="1">
      <c r="A1586" s="60"/>
      <c r="B1586" s="61">
        <v>40035</v>
      </c>
      <c r="C1586" s="60" t="s">
        <v>283</v>
      </c>
      <c r="D1586" s="65" t="s">
        <v>518</v>
      </c>
      <c r="E1586" s="67">
        <v>165</v>
      </c>
    </row>
    <row r="1587" spans="1:5" ht="12.75" customHeight="1">
      <c r="A1587" s="57"/>
      <c r="B1587" s="62">
        <v>40028</v>
      </c>
      <c r="C1587" s="57" t="s">
        <v>283</v>
      </c>
      <c r="D1587" s="59" t="s">
        <v>484</v>
      </c>
      <c r="E1587" s="68">
        <v>200</v>
      </c>
    </row>
    <row r="1588" spans="1:5" ht="12.75" customHeight="1">
      <c r="A1588" s="60"/>
      <c r="B1588" s="61">
        <v>40026</v>
      </c>
      <c r="C1588" s="60" t="s">
        <v>283</v>
      </c>
      <c r="D1588" s="65" t="s">
        <v>46</v>
      </c>
      <c r="E1588" s="67">
        <v>250</v>
      </c>
    </row>
    <row r="1589" spans="1:5" ht="12.75" customHeight="1">
      <c r="A1589" s="57"/>
      <c r="B1589" s="62">
        <v>40025</v>
      </c>
      <c r="C1589" s="57" t="s">
        <v>283</v>
      </c>
      <c r="D1589" s="59" t="s">
        <v>519</v>
      </c>
      <c r="E1589" s="68">
        <v>600</v>
      </c>
    </row>
    <row r="1590" spans="1:5" ht="12.75" customHeight="1">
      <c r="A1590" s="60"/>
      <c r="B1590" s="61">
        <v>39987</v>
      </c>
      <c r="C1590" s="60" t="s">
        <v>283</v>
      </c>
      <c r="D1590" s="65" t="s">
        <v>191</v>
      </c>
      <c r="E1590" s="67">
        <v>100</v>
      </c>
    </row>
    <row r="1591" spans="1:5" ht="12.75" customHeight="1">
      <c r="A1591" s="57"/>
      <c r="B1591" s="62">
        <v>39974</v>
      </c>
      <c r="C1591" s="57" t="s">
        <v>283</v>
      </c>
      <c r="D1591" s="59" t="s">
        <v>484</v>
      </c>
      <c r="E1591" s="68">
        <v>1600</v>
      </c>
    </row>
    <row r="1592" spans="1:5" ht="12.75" customHeight="1">
      <c r="A1592" s="60"/>
      <c r="B1592" s="61">
        <v>39974</v>
      </c>
      <c r="C1592" s="60" t="s">
        <v>283</v>
      </c>
      <c r="D1592" s="65" t="s">
        <v>379</v>
      </c>
      <c r="E1592" s="67">
        <v>200</v>
      </c>
    </row>
    <row r="1593" spans="1:5" ht="12.75" customHeight="1">
      <c r="A1593" s="57"/>
      <c r="B1593" s="62">
        <v>39968</v>
      </c>
      <c r="C1593" s="57" t="s">
        <v>283</v>
      </c>
      <c r="D1593" s="59" t="s">
        <v>520</v>
      </c>
      <c r="E1593" s="68">
        <v>1200</v>
      </c>
    </row>
    <row r="1594" spans="1:5" ht="12.75" customHeight="1">
      <c r="A1594" s="60"/>
      <c r="B1594" s="61">
        <v>39962</v>
      </c>
      <c r="C1594" s="60" t="s">
        <v>283</v>
      </c>
      <c r="D1594" s="65" t="s">
        <v>90</v>
      </c>
      <c r="E1594" s="67">
        <v>100</v>
      </c>
    </row>
    <row r="1595" spans="1:5" ht="12.75" customHeight="1">
      <c r="A1595" s="57"/>
      <c r="B1595" s="62">
        <v>39960</v>
      </c>
      <c r="C1595" s="57" t="s">
        <v>283</v>
      </c>
      <c r="D1595" s="59" t="s">
        <v>446</v>
      </c>
      <c r="E1595" s="68">
        <v>400</v>
      </c>
    </row>
    <row r="1596" spans="1:5" ht="12.75" customHeight="1">
      <c r="A1596" s="46"/>
      <c r="B1596" s="46"/>
      <c r="C1596" s="46"/>
      <c r="D1596" s="46" t="s">
        <v>108</v>
      </c>
      <c r="E1596" s="47">
        <f>SUM(E1551:E1595)</f>
        <v>15353.605858559999</v>
      </c>
    </row>
    <row r="1597" s="75" customFormat="1" ht="12.75" customHeight="1"/>
  </sheetData>
  <sheetProtection/>
  <mergeCells count="10">
    <mergeCell ref="A1404:E1404"/>
    <mergeCell ref="A1549:E1549"/>
    <mergeCell ref="A5:E5"/>
    <mergeCell ref="A45:E45"/>
    <mergeCell ref="A1:E1"/>
    <mergeCell ref="A301:E301"/>
    <mergeCell ref="A626:E626"/>
    <mergeCell ref="A937:E937"/>
    <mergeCell ref="A1218:E1218"/>
    <mergeCell ref="A6:E6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scale="50" r:id="rId1"/>
  <rowBreaks count="8" manualBreakCount="8">
    <brk id="921" max="4" man="1"/>
    <brk id="1018" max="4" man="1"/>
    <brk id="1113" max="255" man="1"/>
    <brk id="1189" max="255" man="1"/>
    <brk id="1269" max="255" man="1"/>
    <brk id="1346" max="255" man="1"/>
    <brk id="1422" max="255" man="1"/>
    <brk id="149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78"/>
  <sheetViews>
    <sheetView showGridLines="0" showRowColHeaders="0" zoomScale="85" zoomScaleNormal="85" zoomScaleSheetLayoutView="50" zoomScalePageLayoutView="0" workbookViewId="0" topLeftCell="A1">
      <selection activeCell="A5" sqref="A5:E5"/>
    </sheetView>
  </sheetViews>
  <sheetFormatPr defaultColWidth="9.140625" defaultRowHeight="12.75" customHeight="1"/>
  <cols>
    <col min="1" max="2" width="25.7109375" style="32" customWidth="1"/>
    <col min="3" max="3" width="20.7109375" style="32" customWidth="1"/>
    <col min="4" max="4" width="70.7109375" style="32" customWidth="1"/>
    <col min="5" max="5" width="30.7109375" style="32" customWidth="1"/>
    <col min="6" max="6" width="10.140625" style="75" bestFit="1" customWidth="1"/>
    <col min="7" max="7" width="18.57421875" style="75" customWidth="1"/>
    <col min="8" max="11" width="9.140625" style="75" customWidth="1"/>
    <col min="12" max="12" width="12.00390625" style="75" bestFit="1" customWidth="1"/>
    <col min="13" max="16384" width="9.140625" style="75" customWidth="1"/>
  </cols>
  <sheetData>
    <row r="1" spans="1:6" s="97" customFormat="1" ht="19.5" customHeight="1">
      <c r="A1" s="222" t="s">
        <v>3212</v>
      </c>
      <c r="B1" s="223"/>
      <c r="C1" s="223"/>
      <c r="D1" s="223"/>
      <c r="E1" s="223"/>
      <c r="F1" s="102"/>
    </row>
    <row r="2" spans="1:6" s="97" customFormat="1" ht="30" customHeight="1">
      <c r="A2" s="31" t="s">
        <v>1263</v>
      </c>
      <c r="B2" s="74"/>
      <c r="C2" s="75"/>
      <c r="D2" s="75"/>
      <c r="E2" s="75"/>
      <c r="F2" s="102"/>
    </row>
    <row r="3" spans="1:6" s="97" customFormat="1" ht="12.75" customHeight="1">
      <c r="A3" s="71"/>
      <c r="B3" s="74"/>
      <c r="C3" s="75"/>
      <c r="D3" s="75"/>
      <c r="E3" s="75"/>
      <c r="F3" s="102"/>
    </row>
    <row r="4" spans="1:6" s="97" customFormat="1" ht="12.75" customHeight="1">
      <c r="A4" s="71"/>
      <c r="B4" s="74"/>
      <c r="C4" s="75"/>
      <c r="D4" s="75"/>
      <c r="E4" s="75"/>
      <c r="F4" s="102"/>
    </row>
    <row r="5" spans="1:5" s="94" customFormat="1" ht="19.5" customHeight="1">
      <c r="A5" s="217" t="s">
        <v>1264</v>
      </c>
      <c r="B5" s="217"/>
      <c r="C5" s="217"/>
      <c r="D5" s="217"/>
      <c r="E5" s="217"/>
    </row>
    <row r="6" spans="1:5" ht="19.5" customHeight="1">
      <c r="A6" s="220" t="s">
        <v>3216</v>
      </c>
      <c r="B6" s="221"/>
      <c r="C6" s="221"/>
      <c r="D6" s="221"/>
      <c r="E6" s="221"/>
    </row>
    <row r="7" spans="1:5" s="98" customFormat="1" ht="12.75" customHeight="1">
      <c r="A7" s="50" t="s">
        <v>3</v>
      </c>
      <c r="B7" s="50" t="s">
        <v>3208</v>
      </c>
      <c r="C7" s="44" t="s">
        <v>4</v>
      </c>
      <c r="D7" s="50" t="s">
        <v>5</v>
      </c>
      <c r="E7" s="45" t="s">
        <v>669</v>
      </c>
    </row>
    <row r="8" spans="1:5" s="7" customFormat="1" ht="12.75" customHeight="1">
      <c r="A8" s="63" t="s">
        <v>3266</v>
      </c>
      <c r="B8" s="86">
        <v>42443</v>
      </c>
      <c r="C8" s="63" t="s">
        <v>283</v>
      </c>
      <c r="D8" s="64" t="s">
        <v>1641</v>
      </c>
      <c r="E8" s="66">
        <v>20000</v>
      </c>
    </row>
    <row r="9" spans="1:5" s="7" customFormat="1" ht="12.75" customHeight="1">
      <c r="A9" s="46"/>
      <c r="B9" s="46"/>
      <c r="C9" s="46"/>
      <c r="D9" s="46" t="s">
        <v>3215</v>
      </c>
      <c r="E9" s="47">
        <f>SUM(E8)</f>
        <v>20000</v>
      </c>
    </row>
    <row r="10" spans="1:5" s="94" customFormat="1" ht="12.75" customHeight="1">
      <c r="A10" s="103"/>
      <c r="B10" s="103"/>
      <c r="C10" s="103"/>
      <c r="D10" s="103"/>
      <c r="E10" s="103"/>
    </row>
    <row r="11" spans="1:5" s="94" customFormat="1" ht="12.75" customHeight="1">
      <c r="A11" s="103"/>
      <c r="B11" s="103"/>
      <c r="C11" s="103"/>
      <c r="D11" s="103"/>
      <c r="E11" s="103"/>
    </row>
    <row r="12" spans="1:5" ht="19.5" customHeight="1">
      <c r="A12" s="220" t="s">
        <v>2360</v>
      </c>
      <c r="B12" s="221"/>
      <c r="C12" s="221"/>
      <c r="D12" s="221"/>
      <c r="E12" s="221"/>
    </row>
    <row r="13" spans="1:5" s="98" customFormat="1" ht="12.75" customHeight="1">
      <c r="A13" s="50" t="s">
        <v>3</v>
      </c>
      <c r="B13" s="50" t="s">
        <v>3208</v>
      </c>
      <c r="C13" s="44" t="s">
        <v>4</v>
      </c>
      <c r="D13" s="50" t="s">
        <v>5</v>
      </c>
      <c r="E13" s="45" t="s">
        <v>669</v>
      </c>
    </row>
    <row r="14" spans="1:5" s="7" customFormat="1" ht="12.75" customHeight="1">
      <c r="A14" s="63" t="s">
        <v>2362</v>
      </c>
      <c r="B14" s="86">
        <v>42026</v>
      </c>
      <c r="C14" s="63" t="s">
        <v>283</v>
      </c>
      <c r="D14" s="64" t="s">
        <v>2375</v>
      </c>
      <c r="E14" s="66">
        <v>10000</v>
      </c>
    </row>
    <row r="15" spans="1:5" s="7" customFormat="1" ht="12.75" customHeight="1">
      <c r="A15" s="46"/>
      <c r="B15" s="46"/>
      <c r="C15" s="46"/>
      <c r="D15" s="46" t="s">
        <v>2361</v>
      </c>
      <c r="E15" s="47">
        <f>SUM(E14)</f>
        <v>10000</v>
      </c>
    </row>
    <row r="16" spans="1:5" s="94" customFormat="1" ht="12.75" customHeight="1">
      <c r="A16" s="103"/>
      <c r="B16" s="103"/>
      <c r="C16" s="103"/>
      <c r="D16" s="103"/>
      <c r="E16" s="103"/>
    </row>
    <row r="17" spans="1:5" s="94" customFormat="1" ht="12.75" customHeight="1">
      <c r="A17" s="103"/>
      <c r="B17" s="103"/>
      <c r="C17" s="103"/>
      <c r="D17" s="103"/>
      <c r="E17" s="103"/>
    </row>
    <row r="18" spans="1:5" s="98" customFormat="1" ht="19.5" customHeight="1">
      <c r="A18" s="220" t="s">
        <v>2128</v>
      </c>
      <c r="B18" s="221"/>
      <c r="C18" s="221"/>
      <c r="D18" s="221"/>
      <c r="E18" s="221"/>
    </row>
    <row r="19" spans="1:5" s="98" customFormat="1" ht="12.75" customHeight="1">
      <c r="A19" s="50" t="s">
        <v>3</v>
      </c>
      <c r="B19" s="50" t="s">
        <v>3208</v>
      </c>
      <c r="C19" s="44" t="s">
        <v>4</v>
      </c>
      <c r="D19" s="50" t="s">
        <v>5</v>
      </c>
      <c r="E19" s="45" t="s">
        <v>669</v>
      </c>
    </row>
    <row r="20" spans="1:5" s="7" customFormat="1" ht="12.75" customHeight="1">
      <c r="A20" s="63" t="s">
        <v>403</v>
      </c>
      <c r="B20" s="86">
        <v>41768</v>
      </c>
      <c r="C20" s="63" t="s">
        <v>283</v>
      </c>
      <c r="D20" s="64" t="s">
        <v>1837</v>
      </c>
      <c r="E20" s="66">
        <v>20000</v>
      </c>
    </row>
    <row r="21" spans="1:5" s="7" customFormat="1" ht="12.75" customHeight="1">
      <c r="A21" s="46"/>
      <c r="B21" s="46"/>
      <c r="C21" s="46"/>
      <c r="D21" s="46" t="s">
        <v>2127</v>
      </c>
      <c r="E21" s="47">
        <f>SUM(E20)</f>
        <v>20000</v>
      </c>
    </row>
    <row r="22" spans="1:5" s="94" customFormat="1" ht="12.75" customHeight="1">
      <c r="A22" s="103"/>
      <c r="B22" s="103"/>
      <c r="C22" s="103"/>
      <c r="D22" s="103"/>
      <c r="E22" s="103"/>
    </row>
    <row r="23" spans="1:5" s="94" customFormat="1" ht="12.75" customHeight="1">
      <c r="A23" s="103"/>
      <c r="B23" s="103"/>
      <c r="C23" s="103"/>
      <c r="D23" s="103"/>
      <c r="E23" s="103"/>
    </row>
    <row r="24" spans="1:5" ht="19.5" customHeight="1">
      <c r="A24" s="220" t="s">
        <v>1794</v>
      </c>
      <c r="B24" s="221"/>
      <c r="C24" s="221"/>
      <c r="D24" s="221"/>
      <c r="E24" s="221"/>
    </row>
    <row r="25" spans="1:5" s="98" customFormat="1" ht="12.75" customHeight="1">
      <c r="A25" s="50" t="s">
        <v>3</v>
      </c>
      <c r="B25" s="50" t="s">
        <v>3208</v>
      </c>
      <c r="C25" s="44" t="s">
        <v>4</v>
      </c>
      <c r="D25" s="50" t="s">
        <v>5</v>
      </c>
      <c r="E25" s="45" t="s">
        <v>669</v>
      </c>
    </row>
    <row r="26" spans="1:5" s="7" customFormat="1" ht="12.75" customHeight="1">
      <c r="A26" s="63" t="s">
        <v>403</v>
      </c>
      <c r="B26" s="86">
        <v>41354</v>
      </c>
      <c r="C26" s="63" t="s">
        <v>283</v>
      </c>
      <c r="D26" s="64" t="s">
        <v>1837</v>
      </c>
      <c r="E26" s="66">
        <v>20000</v>
      </c>
    </row>
    <row r="27" spans="1:5" s="7" customFormat="1" ht="12.75" customHeight="1">
      <c r="A27" s="46"/>
      <c r="B27" s="46"/>
      <c r="C27" s="46"/>
      <c r="D27" s="46" t="s">
        <v>1798</v>
      </c>
      <c r="E27" s="47">
        <f>SUM(E26)</f>
        <v>20000</v>
      </c>
    </row>
    <row r="28" spans="1:5" ht="12.75" customHeight="1">
      <c r="A28" s="35"/>
      <c r="B28" s="105"/>
      <c r="C28" s="87"/>
      <c r="E28" s="37"/>
    </row>
    <row r="29" spans="1:5" ht="12.75" customHeight="1">
      <c r="A29" s="35"/>
      <c r="B29" s="36"/>
      <c r="E29" s="37"/>
    </row>
    <row r="30" spans="1:5" s="104" customFormat="1" ht="19.5" customHeight="1">
      <c r="A30" s="220" t="s">
        <v>1484</v>
      </c>
      <c r="B30" s="221"/>
      <c r="C30" s="221"/>
      <c r="D30" s="221"/>
      <c r="E30" s="221"/>
    </row>
    <row r="31" spans="1:5" ht="12.75" customHeight="1">
      <c r="A31" s="50" t="s">
        <v>3</v>
      </c>
      <c r="B31" s="50" t="s">
        <v>3208</v>
      </c>
      <c r="C31" s="44" t="s">
        <v>4</v>
      </c>
      <c r="D31" s="50" t="s">
        <v>5</v>
      </c>
      <c r="E31" s="45" t="s">
        <v>669</v>
      </c>
    </row>
    <row r="32" spans="1:5" s="7" customFormat="1" ht="12.75" customHeight="1">
      <c r="A32" s="63" t="s">
        <v>2868</v>
      </c>
      <c r="B32" s="86">
        <v>41199</v>
      </c>
      <c r="C32" s="63" t="s">
        <v>283</v>
      </c>
      <c r="D32" s="64" t="s">
        <v>1346</v>
      </c>
      <c r="E32" s="66">
        <v>10000</v>
      </c>
    </row>
    <row r="33" spans="1:5" s="7" customFormat="1" ht="12.75" customHeight="1">
      <c r="A33" s="60" t="s">
        <v>2869</v>
      </c>
      <c r="B33" s="61">
        <v>41117</v>
      </c>
      <c r="C33" s="60" t="s">
        <v>283</v>
      </c>
      <c r="D33" s="65" t="s">
        <v>1641</v>
      </c>
      <c r="E33" s="67">
        <v>5000</v>
      </c>
    </row>
    <row r="34" spans="1:5" s="7" customFormat="1" ht="12.75" customHeight="1">
      <c r="A34" s="57" t="s">
        <v>2870</v>
      </c>
      <c r="B34" s="62">
        <v>40934</v>
      </c>
      <c r="C34" s="57" t="s">
        <v>283</v>
      </c>
      <c r="D34" s="59" t="s">
        <v>351</v>
      </c>
      <c r="E34" s="68">
        <v>20000</v>
      </c>
    </row>
    <row r="35" spans="1:5" s="7" customFormat="1" ht="12.75" customHeight="1">
      <c r="A35" s="46"/>
      <c r="B35" s="46"/>
      <c r="C35" s="46"/>
      <c r="D35" s="46" t="s">
        <v>1485</v>
      </c>
      <c r="E35" s="47">
        <f>SUM(E30:E34)</f>
        <v>35000</v>
      </c>
    </row>
    <row r="36" spans="1:5" ht="12.75" customHeight="1">
      <c r="A36" s="35"/>
      <c r="B36" s="36"/>
      <c r="E36" s="37"/>
    </row>
    <row r="37" spans="1:5" ht="12.75" customHeight="1">
      <c r="A37" s="35"/>
      <c r="B37" s="36"/>
      <c r="E37" s="37"/>
    </row>
    <row r="38" spans="1:5" s="104" customFormat="1" ht="19.5" customHeight="1">
      <c r="A38" s="220" t="s">
        <v>2</v>
      </c>
      <c r="B38" s="221"/>
      <c r="C38" s="221"/>
      <c r="D38" s="221"/>
      <c r="E38" s="221"/>
    </row>
    <row r="39" spans="1:5" ht="12.75" customHeight="1">
      <c r="A39" s="50" t="s">
        <v>3</v>
      </c>
      <c r="B39" s="50" t="s">
        <v>3208</v>
      </c>
      <c r="C39" s="44" t="s">
        <v>4</v>
      </c>
      <c r="D39" s="50" t="s">
        <v>5</v>
      </c>
      <c r="E39" s="45" t="s">
        <v>669</v>
      </c>
    </row>
    <row r="40" spans="1:5" s="7" customFormat="1" ht="12.75" customHeight="1">
      <c r="A40" s="63" t="s">
        <v>403</v>
      </c>
      <c r="B40" s="86">
        <v>40885</v>
      </c>
      <c r="C40" s="63" t="s">
        <v>283</v>
      </c>
      <c r="D40" s="64" t="s">
        <v>369</v>
      </c>
      <c r="E40" s="66">
        <v>1500</v>
      </c>
    </row>
    <row r="41" spans="1:5" s="7" customFormat="1" ht="12.75" customHeight="1">
      <c r="A41" s="60" t="s">
        <v>403</v>
      </c>
      <c r="B41" s="61">
        <v>40721</v>
      </c>
      <c r="C41" s="60" t="s">
        <v>283</v>
      </c>
      <c r="D41" s="65" t="s">
        <v>1346</v>
      </c>
      <c r="E41" s="67">
        <v>4750</v>
      </c>
    </row>
    <row r="42" spans="1:5" s="7" customFormat="1" ht="12.75" customHeight="1">
      <c r="A42" s="57" t="s">
        <v>403</v>
      </c>
      <c r="B42" s="62">
        <v>40721</v>
      </c>
      <c r="C42" s="57" t="s">
        <v>283</v>
      </c>
      <c r="D42" s="59" t="s">
        <v>1346</v>
      </c>
      <c r="E42" s="68">
        <v>4750</v>
      </c>
    </row>
    <row r="43" spans="1:5" s="7" customFormat="1" ht="12.75" customHeight="1">
      <c r="A43" s="46"/>
      <c r="B43" s="46"/>
      <c r="C43" s="46"/>
      <c r="D43" s="46" t="s">
        <v>6</v>
      </c>
      <c r="E43" s="47">
        <f>SUM(E40:E42)</f>
        <v>11000</v>
      </c>
    </row>
    <row r="44" spans="1:5" ht="12.75" customHeight="1">
      <c r="A44" s="35"/>
      <c r="B44" s="36"/>
      <c r="E44" s="37"/>
    </row>
    <row r="45" spans="1:5" ht="12.75" customHeight="1">
      <c r="A45" s="35"/>
      <c r="B45" s="36"/>
      <c r="E45" s="37"/>
    </row>
    <row r="46" spans="1:5" s="104" customFormat="1" ht="19.5" customHeight="1">
      <c r="A46" s="220" t="s">
        <v>7</v>
      </c>
      <c r="B46" s="221"/>
      <c r="C46" s="221"/>
      <c r="D46" s="221"/>
      <c r="E46" s="221"/>
    </row>
    <row r="47" spans="1:5" s="98" customFormat="1" ht="12.75" customHeight="1">
      <c r="A47" s="50" t="s">
        <v>3</v>
      </c>
      <c r="B47" s="50" t="s">
        <v>3208</v>
      </c>
      <c r="C47" s="44" t="s">
        <v>4</v>
      </c>
      <c r="D47" s="50" t="s">
        <v>5</v>
      </c>
      <c r="E47" s="45" t="s">
        <v>669</v>
      </c>
    </row>
    <row r="48" spans="1:5" s="7" customFormat="1" ht="12.75" customHeight="1">
      <c r="A48" s="63" t="s">
        <v>403</v>
      </c>
      <c r="B48" s="86">
        <v>40533</v>
      </c>
      <c r="C48" s="63" t="s">
        <v>283</v>
      </c>
      <c r="D48" s="64" t="s">
        <v>325</v>
      </c>
      <c r="E48" s="66">
        <v>100</v>
      </c>
    </row>
    <row r="49" spans="1:5" s="7" customFormat="1" ht="12.75" customHeight="1">
      <c r="A49" s="46"/>
      <c r="B49" s="46"/>
      <c r="C49" s="46"/>
      <c r="D49" s="46" t="s">
        <v>59</v>
      </c>
      <c r="E49" s="47">
        <f>SUM(E48:E48)</f>
        <v>100</v>
      </c>
    </row>
    <row r="50" spans="2:5" ht="12.75" customHeight="1">
      <c r="B50" s="36"/>
      <c r="E50" s="78"/>
    </row>
    <row r="51" spans="2:5" ht="12.75" customHeight="1">
      <c r="B51" s="36"/>
      <c r="E51" s="78"/>
    </row>
    <row r="52" spans="1:5" s="104" customFormat="1" ht="19.5" customHeight="1">
      <c r="A52" s="220" t="s">
        <v>60</v>
      </c>
      <c r="B52" s="221"/>
      <c r="C52" s="221"/>
      <c r="D52" s="221"/>
      <c r="E52" s="221"/>
    </row>
    <row r="53" spans="1:5" s="98" customFormat="1" ht="12.75" customHeight="1">
      <c r="A53" s="50" t="s">
        <v>3</v>
      </c>
      <c r="B53" s="50" t="s">
        <v>3208</v>
      </c>
      <c r="C53" s="44" t="s">
        <v>4</v>
      </c>
      <c r="D53" s="50" t="s">
        <v>5</v>
      </c>
      <c r="E53" s="45" t="s">
        <v>669</v>
      </c>
    </row>
    <row r="54" spans="1:5" s="7" customFormat="1" ht="12.75" customHeight="1">
      <c r="A54" s="63"/>
      <c r="B54" s="86"/>
      <c r="C54" s="63"/>
      <c r="D54" s="64"/>
      <c r="E54" s="66"/>
    </row>
    <row r="55" spans="1:5" s="7" customFormat="1" ht="12.75" customHeight="1">
      <c r="A55" s="46"/>
      <c r="B55" s="46"/>
      <c r="C55" s="46"/>
      <c r="D55" s="46" t="s">
        <v>108</v>
      </c>
      <c r="E55" s="47" t="s">
        <v>280</v>
      </c>
    </row>
    <row r="56" spans="2:5" ht="12.75" customHeight="1">
      <c r="B56" s="36"/>
      <c r="E56" s="78"/>
    </row>
    <row r="57" spans="2:5" ht="12.75" customHeight="1">
      <c r="B57" s="36"/>
      <c r="E57" s="78"/>
    </row>
    <row r="58" spans="1:5" s="104" customFormat="1" ht="19.5" customHeight="1">
      <c r="A58" s="220" t="s">
        <v>109</v>
      </c>
      <c r="B58" s="221"/>
      <c r="C58" s="221"/>
      <c r="D58" s="221"/>
      <c r="E58" s="221"/>
    </row>
    <row r="59" spans="1:8" s="98" customFormat="1" ht="12.75" customHeight="1">
      <c r="A59" s="50" t="s">
        <v>3</v>
      </c>
      <c r="B59" s="50" t="s">
        <v>3208</v>
      </c>
      <c r="C59" s="44" t="s">
        <v>4</v>
      </c>
      <c r="D59" s="50" t="s">
        <v>5</v>
      </c>
      <c r="E59" s="45" t="s">
        <v>669</v>
      </c>
      <c r="F59" s="99"/>
      <c r="G59" s="100"/>
      <c r="H59" s="101"/>
    </row>
    <row r="60" spans="1:5" s="7" customFormat="1" ht="12.75" customHeight="1">
      <c r="A60" s="63" t="s">
        <v>2865</v>
      </c>
      <c r="B60" s="86">
        <v>39647</v>
      </c>
      <c r="C60" s="63" t="s">
        <v>283</v>
      </c>
      <c r="D60" s="64" t="s">
        <v>325</v>
      </c>
      <c r="E60" s="66">
        <v>150</v>
      </c>
    </row>
    <row r="61" spans="1:5" s="7" customFormat="1" ht="12.75" customHeight="1">
      <c r="A61" s="60" t="s">
        <v>2866</v>
      </c>
      <c r="B61" s="61">
        <v>39471</v>
      </c>
      <c r="C61" s="60" t="s">
        <v>283</v>
      </c>
      <c r="D61" s="65" t="s">
        <v>337</v>
      </c>
      <c r="E61" s="67">
        <f>10000000/1000</f>
        <v>10000</v>
      </c>
    </row>
    <row r="62" spans="1:5" s="7" customFormat="1" ht="12.75" customHeight="1">
      <c r="A62" s="57" t="s">
        <v>2867</v>
      </c>
      <c r="B62" s="62">
        <v>39464</v>
      </c>
      <c r="C62" s="57" t="s">
        <v>283</v>
      </c>
      <c r="D62" s="59" t="s">
        <v>338</v>
      </c>
      <c r="E62" s="68">
        <f>5000000/1000</f>
        <v>5000</v>
      </c>
    </row>
    <row r="63" spans="1:5" s="7" customFormat="1" ht="12.75" customHeight="1">
      <c r="A63" s="46"/>
      <c r="B63" s="46"/>
      <c r="C63" s="46"/>
      <c r="D63" s="46" t="s">
        <v>135</v>
      </c>
      <c r="E63" s="47">
        <f>SUM(E60:E62)</f>
        <v>15150</v>
      </c>
    </row>
    <row r="64" spans="1:5" ht="12.75" customHeight="1">
      <c r="A64" s="35"/>
      <c r="B64" s="36"/>
      <c r="E64" s="78"/>
    </row>
    <row r="65" spans="2:5" ht="12.75" customHeight="1">
      <c r="B65" s="36"/>
      <c r="E65" s="78"/>
    </row>
    <row r="66" spans="1:5" s="104" customFormat="1" ht="19.5" customHeight="1">
      <c r="A66" s="220" t="s">
        <v>136</v>
      </c>
      <c r="B66" s="221"/>
      <c r="C66" s="221"/>
      <c r="D66" s="221"/>
      <c r="E66" s="221"/>
    </row>
    <row r="67" spans="1:5" s="98" customFormat="1" ht="12.75" customHeight="1">
      <c r="A67" s="50" t="s">
        <v>3</v>
      </c>
      <c r="B67" s="50" t="s">
        <v>3208</v>
      </c>
      <c r="C67" s="44" t="s">
        <v>4</v>
      </c>
      <c r="D67" s="50" t="s">
        <v>5</v>
      </c>
      <c r="E67" s="45" t="s">
        <v>669</v>
      </c>
    </row>
    <row r="68" spans="1:5" s="7" customFormat="1" ht="12.75" customHeight="1">
      <c r="A68" s="63" t="s">
        <v>350</v>
      </c>
      <c r="B68" s="86">
        <v>39400</v>
      </c>
      <c r="C68" s="63" t="s">
        <v>283</v>
      </c>
      <c r="D68" s="64" t="s">
        <v>351</v>
      </c>
      <c r="E68" s="66">
        <v>5000</v>
      </c>
    </row>
    <row r="69" spans="1:5" s="7" customFormat="1" ht="12.75" customHeight="1">
      <c r="A69" s="60" t="s">
        <v>2857</v>
      </c>
      <c r="B69" s="61">
        <v>39381</v>
      </c>
      <c r="C69" s="60" t="s">
        <v>283</v>
      </c>
      <c r="D69" s="65" t="s">
        <v>352</v>
      </c>
      <c r="E69" s="67">
        <v>5000</v>
      </c>
    </row>
    <row r="70" spans="1:5" s="7" customFormat="1" ht="12.75" customHeight="1">
      <c r="A70" s="57" t="s">
        <v>2858</v>
      </c>
      <c r="B70" s="62">
        <v>39381</v>
      </c>
      <c r="C70" s="57" t="s">
        <v>283</v>
      </c>
      <c r="D70" s="59" t="s">
        <v>353</v>
      </c>
      <c r="E70" s="68">
        <v>2000</v>
      </c>
    </row>
    <row r="71" spans="1:5" s="7" customFormat="1" ht="12.75" customHeight="1">
      <c r="A71" s="60" t="s">
        <v>2859</v>
      </c>
      <c r="B71" s="61">
        <v>39290</v>
      </c>
      <c r="C71" s="60" t="s">
        <v>283</v>
      </c>
      <c r="D71" s="65" t="s">
        <v>361</v>
      </c>
      <c r="E71" s="67">
        <v>2000</v>
      </c>
    </row>
    <row r="72" spans="1:5" s="7" customFormat="1" ht="12.75" customHeight="1">
      <c r="A72" s="57" t="s">
        <v>2860</v>
      </c>
      <c r="B72" s="62">
        <v>39289</v>
      </c>
      <c r="C72" s="57" t="s">
        <v>283</v>
      </c>
      <c r="D72" s="59" t="s">
        <v>365</v>
      </c>
      <c r="E72" s="68">
        <v>4100</v>
      </c>
    </row>
    <row r="73" spans="1:5" s="7" customFormat="1" ht="12.75" customHeight="1">
      <c r="A73" s="60" t="s">
        <v>2861</v>
      </c>
      <c r="B73" s="61">
        <v>39287</v>
      </c>
      <c r="C73" s="60" t="s">
        <v>283</v>
      </c>
      <c r="D73" s="65" t="s">
        <v>337</v>
      </c>
      <c r="E73" s="67">
        <v>10000</v>
      </c>
    </row>
    <row r="74" spans="1:5" s="7" customFormat="1" ht="12.75" customHeight="1">
      <c r="A74" s="57" t="s">
        <v>2862</v>
      </c>
      <c r="B74" s="62">
        <v>39282</v>
      </c>
      <c r="C74" s="57" t="s">
        <v>283</v>
      </c>
      <c r="D74" s="59" t="s">
        <v>369</v>
      </c>
      <c r="E74" s="68">
        <v>3000</v>
      </c>
    </row>
    <row r="75" spans="1:5" s="7" customFormat="1" ht="12.75" customHeight="1">
      <c r="A75" s="60" t="s">
        <v>2863</v>
      </c>
      <c r="B75" s="61">
        <v>39282</v>
      </c>
      <c r="C75" s="60" t="s">
        <v>283</v>
      </c>
      <c r="D75" s="65" t="s">
        <v>369</v>
      </c>
      <c r="E75" s="67">
        <v>1000</v>
      </c>
    </row>
    <row r="76" spans="1:5" s="7" customFormat="1" ht="12.75" customHeight="1">
      <c r="A76" s="57" t="s">
        <v>2864</v>
      </c>
      <c r="B76" s="62">
        <v>39226</v>
      </c>
      <c r="C76" s="57" t="s">
        <v>283</v>
      </c>
      <c r="D76" s="59" t="s">
        <v>378</v>
      </c>
      <c r="E76" s="68">
        <v>1000</v>
      </c>
    </row>
    <row r="77" spans="1:5" s="7" customFormat="1" ht="12.75" customHeight="1">
      <c r="A77" s="46"/>
      <c r="B77" s="46"/>
      <c r="C77" s="46"/>
      <c r="D77" s="46" t="s">
        <v>276</v>
      </c>
      <c r="E77" s="47">
        <f>SUM(E68:E76)</f>
        <v>33100</v>
      </c>
    </row>
    <row r="78" ht="12.75" customHeight="1">
      <c r="E78" s="78"/>
    </row>
  </sheetData>
  <sheetProtection/>
  <mergeCells count="12">
    <mergeCell ref="A5:E5"/>
    <mergeCell ref="A12:E12"/>
    <mergeCell ref="A1:E1"/>
    <mergeCell ref="A18:E18"/>
    <mergeCell ref="A24:E24"/>
    <mergeCell ref="A6:E6"/>
    <mergeCell ref="A66:E66"/>
    <mergeCell ref="A30:E30"/>
    <mergeCell ref="A38:E38"/>
    <mergeCell ref="A58:E58"/>
    <mergeCell ref="A52:E52"/>
    <mergeCell ref="A46:E46"/>
  </mergeCells>
  <printOptions/>
  <pageMargins left="0.7874015748031497" right="0.7874015748031497" top="0.984251968503937" bottom="0.984251968503937" header="0.5118110236220472" footer="0.5118110236220472"/>
  <pageSetup fitToHeight="24" horizontalDpi="600" verticalDpi="600" orientation="portrait" paperSize="9" scale="52" r:id="rId1"/>
  <rowBreaks count="1" manualBreakCount="1">
    <brk id="78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U159"/>
  <sheetViews>
    <sheetView showGridLines="0" showRowColHeaders="0" zoomScale="85" zoomScaleNormal="85" zoomScalePageLayoutView="0" workbookViewId="0" topLeftCell="A1">
      <selection activeCell="A5" sqref="A5:E5"/>
    </sheetView>
  </sheetViews>
  <sheetFormatPr defaultColWidth="9.140625" defaultRowHeight="12.75"/>
  <cols>
    <col min="1" max="2" width="25.7109375" style="92" customWidth="1"/>
    <col min="3" max="3" width="20.7109375" style="92" customWidth="1"/>
    <col min="4" max="4" width="70.7109375" style="92" customWidth="1"/>
    <col min="5" max="5" width="30.7109375" style="92" customWidth="1"/>
    <col min="6" max="16384" width="9.140625" style="120" customWidth="1"/>
  </cols>
  <sheetData>
    <row r="1" spans="1:6" s="108" customFormat="1" ht="19.5" customHeight="1">
      <c r="A1" s="222" t="s">
        <v>3212</v>
      </c>
      <c r="B1" s="223"/>
      <c r="C1" s="223"/>
      <c r="D1" s="223"/>
      <c r="E1" s="223"/>
      <c r="F1" s="119"/>
    </row>
    <row r="2" spans="1:6" s="108" customFormat="1" ht="30" customHeight="1">
      <c r="A2" s="31" t="s">
        <v>1</v>
      </c>
      <c r="B2" s="107"/>
      <c r="C2" s="92"/>
      <c r="D2" s="92"/>
      <c r="E2" s="92"/>
      <c r="F2" s="119"/>
    </row>
    <row r="3" spans="1:6" s="108" customFormat="1" ht="12.75" customHeight="1">
      <c r="A3" s="106"/>
      <c r="B3" s="107"/>
      <c r="C3" s="92"/>
      <c r="D3" s="92"/>
      <c r="E3" s="92"/>
      <c r="F3" s="119"/>
    </row>
    <row r="4" spans="1:6" s="108" customFormat="1" ht="12.75" customHeight="1">
      <c r="A4" s="106"/>
      <c r="B4" s="107"/>
      <c r="C4" s="92"/>
      <c r="D4" s="92"/>
      <c r="E4" s="92"/>
      <c r="F4" s="119"/>
    </row>
    <row r="5" spans="1:5" s="118" customFormat="1" ht="19.5" customHeight="1">
      <c r="A5" s="217" t="s">
        <v>523</v>
      </c>
      <c r="B5" s="217"/>
      <c r="C5" s="217"/>
      <c r="D5" s="217"/>
      <c r="E5" s="217"/>
    </row>
    <row r="6" spans="1:5" s="75" customFormat="1" ht="19.5" customHeight="1">
      <c r="A6" s="220" t="s">
        <v>3216</v>
      </c>
      <c r="B6" s="221"/>
      <c r="C6" s="221"/>
      <c r="D6" s="221"/>
      <c r="E6" s="221"/>
    </row>
    <row r="7" spans="1:5" s="98" customFormat="1" ht="12.75" customHeight="1">
      <c r="A7" s="50" t="s">
        <v>3</v>
      </c>
      <c r="B7" s="50" t="s">
        <v>3208</v>
      </c>
      <c r="C7" s="44" t="s">
        <v>4</v>
      </c>
      <c r="D7" s="50" t="s">
        <v>5</v>
      </c>
      <c r="E7" s="45" t="s">
        <v>669</v>
      </c>
    </row>
    <row r="8" spans="1:5" s="7" customFormat="1" ht="12.75" customHeight="1">
      <c r="A8" s="63"/>
      <c r="B8" s="86"/>
      <c r="C8" s="63"/>
      <c r="D8" s="64"/>
      <c r="E8" s="66"/>
    </row>
    <row r="9" spans="1:5" s="7" customFormat="1" ht="12.75" customHeight="1">
      <c r="A9" s="46"/>
      <c r="B9" s="46"/>
      <c r="C9" s="46"/>
      <c r="D9" s="46" t="s">
        <v>3215</v>
      </c>
      <c r="E9" s="47">
        <f>SUM(E8)</f>
        <v>0</v>
      </c>
    </row>
    <row r="10" spans="1:5" ht="12.75" customHeight="1">
      <c r="A10" s="103"/>
      <c r="B10" s="103"/>
      <c r="C10" s="103"/>
      <c r="D10" s="103"/>
      <c r="E10" s="103"/>
    </row>
    <row r="11" spans="1:5" ht="12.75" customHeight="1">
      <c r="A11" s="103"/>
      <c r="B11" s="103"/>
      <c r="C11" s="103"/>
      <c r="D11" s="103"/>
      <c r="E11" s="103"/>
    </row>
    <row r="12" spans="1:5" s="75" customFormat="1" ht="19.5" customHeight="1">
      <c r="A12" s="220" t="s">
        <v>2360</v>
      </c>
      <c r="B12" s="221"/>
      <c r="C12" s="221"/>
      <c r="D12" s="221"/>
      <c r="E12" s="221"/>
    </row>
    <row r="13" spans="1:5" s="98" customFormat="1" ht="12.75" customHeight="1">
      <c r="A13" s="50" t="s">
        <v>3</v>
      </c>
      <c r="B13" s="50" t="s">
        <v>3208</v>
      </c>
      <c r="C13" s="44" t="s">
        <v>4</v>
      </c>
      <c r="D13" s="50" t="s">
        <v>5</v>
      </c>
      <c r="E13" s="45" t="s">
        <v>669</v>
      </c>
    </row>
    <row r="14" spans="1:5" s="7" customFormat="1" ht="12.75" customHeight="1">
      <c r="A14" s="63"/>
      <c r="B14" s="86"/>
      <c r="C14" s="63"/>
      <c r="D14" s="64"/>
      <c r="E14" s="66"/>
    </row>
    <row r="15" spans="1:5" s="7" customFormat="1" ht="12.75" customHeight="1">
      <c r="A15" s="46"/>
      <c r="B15" s="46"/>
      <c r="C15" s="46"/>
      <c r="D15" s="46" t="s">
        <v>2361</v>
      </c>
      <c r="E15" s="47">
        <f>SUM(E14)</f>
        <v>0</v>
      </c>
    </row>
    <row r="16" spans="1:5" ht="12.75" customHeight="1">
      <c r="A16" s="103"/>
      <c r="B16" s="103"/>
      <c r="C16" s="103"/>
      <c r="D16" s="103"/>
      <c r="E16" s="103"/>
    </row>
    <row r="17" spans="1:5" ht="12.75" customHeight="1">
      <c r="A17" s="103"/>
      <c r="B17" s="103"/>
      <c r="C17" s="103"/>
      <c r="D17" s="103"/>
      <c r="E17" s="103"/>
    </row>
    <row r="18" spans="1:5" s="75" customFormat="1" ht="19.5" customHeight="1">
      <c r="A18" s="220" t="s">
        <v>2128</v>
      </c>
      <c r="B18" s="221"/>
      <c r="C18" s="221"/>
      <c r="D18" s="221"/>
      <c r="E18" s="221"/>
    </row>
    <row r="19" spans="1:5" s="98" customFormat="1" ht="12.75" customHeight="1">
      <c r="A19" s="50" t="s">
        <v>3</v>
      </c>
      <c r="B19" s="50" t="s">
        <v>3208</v>
      </c>
      <c r="C19" s="44" t="s">
        <v>4</v>
      </c>
      <c r="D19" s="50" t="s">
        <v>5</v>
      </c>
      <c r="E19" s="45" t="s">
        <v>669</v>
      </c>
    </row>
    <row r="20" spans="1:5" s="7" customFormat="1" ht="12.75" customHeight="1">
      <c r="A20" s="63"/>
      <c r="B20" s="86"/>
      <c r="C20" s="63"/>
      <c r="D20" s="64"/>
      <c r="E20" s="66"/>
    </row>
    <row r="21" spans="1:5" s="7" customFormat="1" ht="12.75" customHeight="1">
      <c r="A21" s="46"/>
      <c r="B21" s="46"/>
      <c r="C21" s="46"/>
      <c r="D21" s="46" t="s">
        <v>2127</v>
      </c>
      <c r="E21" s="47">
        <f>SUM(E20)</f>
        <v>0</v>
      </c>
    </row>
    <row r="22" spans="1:5" ht="12.75" customHeight="1">
      <c r="A22" s="103"/>
      <c r="B22" s="103"/>
      <c r="C22" s="103"/>
      <c r="D22" s="103"/>
      <c r="E22" s="103"/>
    </row>
    <row r="23" spans="1:5" ht="12.75" customHeight="1">
      <c r="A23" s="103"/>
      <c r="B23" s="103"/>
      <c r="C23" s="103"/>
      <c r="D23" s="103"/>
      <c r="E23" s="103"/>
    </row>
    <row r="24" spans="1:5" s="75" customFormat="1" ht="19.5" customHeight="1">
      <c r="A24" s="220" t="s">
        <v>1794</v>
      </c>
      <c r="B24" s="221"/>
      <c r="C24" s="221"/>
      <c r="D24" s="221"/>
      <c r="E24" s="221"/>
    </row>
    <row r="25" spans="1:5" s="98" customFormat="1" ht="12.75" customHeight="1">
      <c r="A25" s="50" t="s">
        <v>3</v>
      </c>
      <c r="B25" s="50" t="s">
        <v>3208</v>
      </c>
      <c r="C25" s="44" t="s">
        <v>4</v>
      </c>
      <c r="D25" s="50" t="s">
        <v>5</v>
      </c>
      <c r="E25" s="45" t="s">
        <v>669</v>
      </c>
    </row>
    <row r="26" spans="1:5" s="7" customFormat="1" ht="12.75" customHeight="1">
      <c r="A26" s="63"/>
      <c r="B26" s="86"/>
      <c r="C26" s="63"/>
      <c r="D26" s="64"/>
      <c r="E26" s="66"/>
    </row>
    <row r="27" spans="1:5" s="7" customFormat="1" ht="12.75" customHeight="1">
      <c r="A27" s="46"/>
      <c r="B27" s="46"/>
      <c r="C27" s="46"/>
      <c r="D27" s="46" t="s">
        <v>1798</v>
      </c>
      <c r="E27" s="47">
        <f>SUM(E26)</f>
        <v>0</v>
      </c>
    </row>
    <row r="28" spans="1:5" ht="12.75" customHeight="1">
      <c r="A28" s="103"/>
      <c r="B28" s="103"/>
      <c r="C28" s="103"/>
      <c r="D28" s="103"/>
      <c r="E28" s="103"/>
    </row>
    <row r="29" spans="1:5" ht="12.75" customHeight="1">
      <c r="A29" s="103"/>
      <c r="B29" s="103"/>
      <c r="C29" s="103"/>
      <c r="D29" s="103"/>
      <c r="E29" s="103"/>
    </row>
    <row r="30" spans="1:5" s="75" customFormat="1" ht="19.5" customHeight="1">
      <c r="A30" s="220" t="s">
        <v>1488</v>
      </c>
      <c r="B30" s="221"/>
      <c r="C30" s="221"/>
      <c r="D30" s="221"/>
      <c r="E30" s="221"/>
    </row>
    <row r="31" spans="1:5" s="98" customFormat="1" ht="12.75" customHeight="1">
      <c r="A31" s="50" t="s">
        <v>3</v>
      </c>
      <c r="B31" s="50" t="s">
        <v>3208</v>
      </c>
      <c r="C31" s="44" t="s">
        <v>4</v>
      </c>
      <c r="D31" s="50" t="s">
        <v>5</v>
      </c>
      <c r="E31" s="45" t="s">
        <v>669</v>
      </c>
    </row>
    <row r="32" spans="1:5" s="7" customFormat="1" ht="12.75" customHeight="1">
      <c r="A32" s="57" t="s">
        <v>3291</v>
      </c>
      <c r="B32" s="62">
        <v>41212</v>
      </c>
      <c r="C32" s="57" t="s">
        <v>526</v>
      </c>
      <c r="D32" s="59" t="s">
        <v>1723</v>
      </c>
      <c r="E32" s="68">
        <v>370</v>
      </c>
    </row>
    <row r="33" spans="1:5" s="7" customFormat="1" ht="12.75" customHeight="1">
      <c r="A33" s="60" t="s">
        <v>3292</v>
      </c>
      <c r="B33" s="61">
        <v>41026</v>
      </c>
      <c r="C33" s="60" t="s">
        <v>526</v>
      </c>
      <c r="D33" s="65" t="s">
        <v>1352</v>
      </c>
      <c r="E33" s="67">
        <v>300</v>
      </c>
    </row>
    <row r="34" spans="1:5" s="7" customFormat="1" ht="12.75" customHeight="1">
      <c r="A34" s="46"/>
      <c r="B34" s="46"/>
      <c r="C34" s="46"/>
      <c r="D34" s="46" t="s">
        <v>1485</v>
      </c>
      <c r="E34" s="47">
        <f>SUM(E32:E33)</f>
        <v>670</v>
      </c>
    </row>
    <row r="35" spans="1:5" ht="12.75" customHeight="1">
      <c r="A35" s="109"/>
      <c r="B35" s="110"/>
      <c r="C35" s="93"/>
      <c r="D35" s="93"/>
      <c r="E35" s="111"/>
    </row>
    <row r="36" spans="1:5" ht="12.75" customHeight="1">
      <c r="A36" s="103"/>
      <c r="B36" s="103"/>
      <c r="C36" s="103"/>
      <c r="D36" s="103"/>
      <c r="E36" s="103"/>
    </row>
    <row r="37" spans="1:5" s="75" customFormat="1" ht="19.5" customHeight="1">
      <c r="A37" s="220" t="s">
        <v>524</v>
      </c>
      <c r="B37" s="221"/>
      <c r="C37" s="221"/>
      <c r="D37" s="221"/>
      <c r="E37" s="221"/>
    </row>
    <row r="38" spans="1:5" s="98" customFormat="1" ht="12.75" customHeight="1">
      <c r="A38" s="50" t="s">
        <v>3</v>
      </c>
      <c r="B38" s="50" t="s">
        <v>3208</v>
      </c>
      <c r="C38" s="44" t="s">
        <v>4</v>
      </c>
      <c r="D38" s="50" t="s">
        <v>5</v>
      </c>
      <c r="E38" s="45" t="s">
        <v>669</v>
      </c>
    </row>
    <row r="39" spans="1:5" s="7" customFormat="1" ht="12.75" customHeight="1">
      <c r="A39" s="63"/>
      <c r="B39" s="86"/>
      <c r="C39" s="63"/>
      <c r="D39" s="64"/>
      <c r="E39" s="66"/>
    </row>
    <row r="40" spans="1:5" s="7" customFormat="1" ht="12.75" customHeight="1">
      <c r="A40" s="46"/>
      <c r="B40" s="46"/>
      <c r="C40" s="46"/>
      <c r="D40" s="46" t="s">
        <v>6</v>
      </c>
      <c r="E40" s="47">
        <v>0</v>
      </c>
    </row>
    <row r="41" spans="1:5" ht="12.75" customHeight="1">
      <c r="A41" s="109"/>
      <c r="B41" s="110"/>
      <c r="C41" s="93"/>
      <c r="D41" s="93"/>
      <c r="E41" s="111"/>
    </row>
    <row r="42" spans="1:5" ht="12.75" customHeight="1">
      <c r="A42" s="103"/>
      <c r="B42" s="103"/>
      <c r="C42" s="103"/>
      <c r="D42" s="103"/>
      <c r="E42" s="103"/>
    </row>
    <row r="43" spans="1:5" s="75" customFormat="1" ht="19.5" customHeight="1">
      <c r="A43" s="220" t="s">
        <v>525</v>
      </c>
      <c r="B43" s="221"/>
      <c r="C43" s="221"/>
      <c r="D43" s="221"/>
      <c r="E43" s="221"/>
    </row>
    <row r="44" spans="1:5" s="98" customFormat="1" ht="12.75" customHeight="1">
      <c r="A44" s="50" t="s">
        <v>3</v>
      </c>
      <c r="B44" s="50" t="s">
        <v>3208</v>
      </c>
      <c r="C44" s="44" t="s">
        <v>4</v>
      </c>
      <c r="D44" s="50" t="s">
        <v>5</v>
      </c>
      <c r="E44" s="45" t="s">
        <v>669</v>
      </c>
    </row>
    <row r="45" spans="1:5" s="7" customFormat="1" ht="12.75" customHeight="1">
      <c r="A45" s="63"/>
      <c r="B45" s="86"/>
      <c r="C45" s="63"/>
      <c r="D45" s="64"/>
      <c r="E45" s="66"/>
    </row>
    <row r="46" spans="1:5" s="7" customFormat="1" ht="12.75" customHeight="1">
      <c r="A46" s="46"/>
      <c r="B46" s="46"/>
      <c r="C46" s="46"/>
      <c r="D46" s="46" t="s">
        <v>59</v>
      </c>
      <c r="E46" s="47">
        <v>0</v>
      </c>
    </row>
    <row r="47" spans="1:255" ht="12.75" customHeight="1">
      <c r="A47" s="93"/>
      <c r="B47" s="110"/>
      <c r="C47" s="93"/>
      <c r="D47" s="93"/>
      <c r="E47" s="112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  <c r="DK47" s="121"/>
      <c r="DL47" s="121"/>
      <c r="DM47" s="121"/>
      <c r="DN47" s="121"/>
      <c r="DO47" s="121"/>
      <c r="DP47" s="121"/>
      <c r="DQ47" s="121"/>
      <c r="DR47" s="121"/>
      <c r="DS47" s="121"/>
      <c r="DT47" s="121"/>
      <c r="DU47" s="121"/>
      <c r="DV47" s="121"/>
      <c r="DW47" s="121"/>
      <c r="DX47" s="121"/>
      <c r="DY47" s="121"/>
      <c r="DZ47" s="121"/>
      <c r="EA47" s="121"/>
      <c r="EB47" s="121"/>
      <c r="EC47" s="121"/>
      <c r="ED47" s="121"/>
      <c r="EE47" s="121"/>
      <c r="EF47" s="121"/>
      <c r="EG47" s="121"/>
      <c r="EH47" s="121"/>
      <c r="EI47" s="121"/>
      <c r="EJ47" s="121"/>
      <c r="EK47" s="121"/>
      <c r="EL47" s="121"/>
      <c r="EM47" s="121"/>
      <c r="EN47" s="121"/>
      <c r="EO47" s="121"/>
      <c r="EP47" s="121"/>
      <c r="EQ47" s="121"/>
      <c r="ER47" s="121"/>
      <c r="ES47" s="121"/>
      <c r="ET47" s="121"/>
      <c r="EU47" s="121"/>
      <c r="EV47" s="121"/>
      <c r="EW47" s="121"/>
      <c r="EX47" s="121"/>
      <c r="EY47" s="121"/>
      <c r="EZ47" s="121"/>
      <c r="FA47" s="121"/>
      <c r="FB47" s="121"/>
      <c r="FC47" s="121"/>
      <c r="FD47" s="121"/>
      <c r="FE47" s="121"/>
      <c r="FF47" s="121"/>
      <c r="FG47" s="121"/>
      <c r="FH47" s="121"/>
      <c r="FI47" s="121"/>
      <c r="FJ47" s="121"/>
      <c r="FK47" s="121"/>
      <c r="FL47" s="121"/>
      <c r="FM47" s="121"/>
      <c r="FN47" s="121"/>
      <c r="FO47" s="121"/>
      <c r="FP47" s="121"/>
      <c r="FQ47" s="121"/>
      <c r="FR47" s="121"/>
      <c r="FS47" s="121"/>
      <c r="FT47" s="121"/>
      <c r="FU47" s="121"/>
      <c r="FV47" s="121"/>
      <c r="FW47" s="121"/>
      <c r="FX47" s="121"/>
      <c r="FY47" s="121"/>
      <c r="FZ47" s="121"/>
      <c r="GA47" s="121"/>
      <c r="GB47" s="121"/>
      <c r="GC47" s="121"/>
      <c r="GD47" s="121"/>
      <c r="GE47" s="121"/>
      <c r="GF47" s="121"/>
      <c r="GG47" s="121"/>
      <c r="GH47" s="121"/>
      <c r="GI47" s="121"/>
      <c r="GJ47" s="121"/>
      <c r="GK47" s="121"/>
      <c r="GL47" s="121"/>
      <c r="GM47" s="121"/>
      <c r="GN47" s="121"/>
      <c r="GO47" s="121"/>
      <c r="GP47" s="121"/>
      <c r="GQ47" s="121"/>
      <c r="GR47" s="121"/>
      <c r="GS47" s="121"/>
      <c r="GT47" s="121"/>
      <c r="GU47" s="121"/>
      <c r="GV47" s="121"/>
      <c r="GW47" s="121"/>
      <c r="GX47" s="121"/>
      <c r="GY47" s="121"/>
      <c r="GZ47" s="121"/>
      <c r="HA47" s="121"/>
      <c r="HB47" s="121"/>
      <c r="HC47" s="121"/>
      <c r="HD47" s="121"/>
      <c r="HE47" s="121"/>
      <c r="HF47" s="121"/>
      <c r="HG47" s="121"/>
      <c r="HH47" s="121"/>
      <c r="HI47" s="121"/>
      <c r="HJ47" s="121"/>
      <c r="HK47" s="121"/>
      <c r="HL47" s="121"/>
      <c r="HM47" s="121"/>
      <c r="HN47" s="121"/>
      <c r="HO47" s="121"/>
      <c r="HP47" s="121"/>
      <c r="HQ47" s="121"/>
      <c r="HR47" s="121"/>
      <c r="HS47" s="121"/>
      <c r="HT47" s="121"/>
      <c r="HU47" s="121"/>
      <c r="HV47" s="121"/>
      <c r="HW47" s="121"/>
      <c r="HX47" s="121"/>
      <c r="HY47" s="121"/>
      <c r="HZ47" s="121"/>
      <c r="IA47" s="121"/>
      <c r="IB47" s="121"/>
      <c r="IC47" s="121"/>
      <c r="ID47" s="121"/>
      <c r="IE47" s="121"/>
      <c r="IF47" s="121"/>
      <c r="IG47" s="121"/>
      <c r="IH47" s="121"/>
      <c r="II47" s="121"/>
      <c r="IJ47" s="121"/>
      <c r="IK47" s="121"/>
      <c r="IL47" s="121"/>
      <c r="IM47" s="121"/>
      <c r="IN47" s="121"/>
      <c r="IO47" s="121"/>
      <c r="IP47" s="121"/>
      <c r="IQ47" s="121"/>
      <c r="IR47" s="121"/>
      <c r="IS47" s="121"/>
      <c r="IT47" s="121"/>
      <c r="IU47" s="121"/>
    </row>
    <row r="48" spans="1:5" ht="12.75" customHeight="1">
      <c r="A48" s="103"/>
      <c r="B48" s="103"/>
      <c r="C48" s="103"/>
      <c r="D48" s="103"/>
      <c r="E48" s="103"/>
    </row>
    <row r="49" spans="1:5" s="84" customFormat="1" ht="19.5" customHeight="1">
      <c r="A49" s="220" t="s">
        <v>1247</v>
      </c>
      <c r="B49" s="221"/>
      <c r="C49" s="221"/>
      <c r="D49" s="221"/>
      <c r="E49" s="221"/>
    </row>
    <row r="50" spans="1:5" ht="12.75" customHeight="1">
      <c r="A50" s="50" t="s">
        <v>3</v>
      </c>
      <c r="B50" s="50" t="s">
        <v>3208</v>
      </c>
      <c r="C50" s="44" t="s">
        <v>4</v>
      </c>
      <c r="D50" s="50" t="s">
        <v>5</v>
      </c>
      <c r="E50" s="45" t="s">
        <v>669</v>
      </c>
    </row>
    <row r="51" spans="1:5" s="7" customFormat="1" ht="12.75" customHeight="1">
      <c r="A51" s="63" t="s">
        <v>2856</v>
      </c>
      <c r="B51" s="86">
        <v>40150</v>
      </c>
      <c r="C51" s="63" t="s">
        <v>526</v>
      </c>
      <c r="D51" s="64" t="s">
        <v>527</v>
      </c>
      <c r="E51" s="66">
        <v>110</v>
      </c>
    </row>
    <row r="52" spans="1:5" s="7" customFormat="1" ht="12.75" customHeight="1">
      <c r="A52" s="60" t="s">
        <v>2822</v>
      </c>
      <c r="B52" s="61">
        <v>40100</v>
      </c>
      <c r="C52" s="60" t="s">
        <v>526</v>
      </c>
      <c r="D52" s="65" t="s">
        <v>528</v>
      </c>
      <c r="E52" s="67">
        <v>550</v>
      </c>
    </row>
    <row r="53" spans="1:5" s="7" customFormat="1" ht="12.75" customHeight="1">
      <c r="A53" s="57" t="s">
        <v>2823</v>
      </c>
      <c r="B53" s="62">
        <v>40092</v>
      </c>
      <c r="C53" s="57" t="s">
        <v>526</v>
      </c>
      <c r="D53" s="59" t="s">
        <v>529</v>
      </c>
      <c r="E53" s="68">
        <v>2700</v>
      </c>
    </row>
    <row r="54" spans="1:5" s="7" customFormat="1" ht="12.75" customHeight="1">
      <c r="A54" s="60" t="s">
        <v>2824</v>
      </c>
      <c r="B54" s="61">
        <v>40092</v>
      </c>
      <c r="C54" s="60" t="s">
        <v>526</v>
      </c>
      <c r="D54" s="65" t="s">
        <v>530</v>
      </c>
      <c r="E54" s="67">
        <v>150</v>
      </c>
    </row>
    <row r="55" spans="1:5" s="7" customFormat="1" ht="12.75" customHeight="1">
      <c r="A55" s="57" t="s">
        <v>2825</v>
      </c>
      <c r="B55" s="62">
        <v>40046</v>
      </c>
      <c r="C55" s="57" t="s">
        <v>526</v>
      </c>
      <c r="D55" s="59" t="s">
        <v>531</v>
      </c>
      <c r="E55" s="68">
        <v>397.8793008</v>
      </c>
    </row>
    <row r="56" spans="1:5" s="7" customFormat="1" ht="12.75" customHeight="1">
      <c r="A56" s="60" t="s">
        <v>2826</v>
      </c>
      <c r="B56" s="61">
        <v>40007</v>
      </c>
      <c r="C56" s="60" t="s">
        <v>526</v>
      </c>
      <c r="D56" s="65" t="s">
        <v>300</v>
      </c>
      <c r="E56" s="67">
        <v>200</v>
      </c>
    </row>
    <row r="57" spans="1:5" s="7" customFormat="1" ht="12.75" customHeight="1">
      <c r="A57" s="57" t="s">
        <v>2827</v>
      </c>
      <c r="B57" s="62">
        <v>39997</v>
      </c>
      <c r="C57" s="57" t="s">
        <v>526</v>
      </c>
      <c r="D57" s="59" t="s">
        <v>532</v>
      </c>
      <c r="E57" s="68">
        <v>1050</v>
      </c>
    </row>
    <row r="58" spans="1:5" s="7" customFormat="1" ht="12.75" customHeight="1">
      <c r="A58" s="60" t="s">
        <v>2828</v>
      </c>
      <c r="B58" s="61">
        <v>39988</v>
      </c>
      <c r="C58" s="60" t="s">
        <v>526</v>
      </c>
      <c r="D58" s="65" t="s">
        <v>304</v>
      </c>
      <c r="E58" s="67">
        <v>320</v>
      </c>
    </row>
    <row r="59" spans="1:5" s="7" customFormat="1" ht="12.75" customHeight="1">
      <c r="A59" s="57" t="s">
        <v>2829</v>
      </c>
      <c r="B59" s="62">
        <v>39966</v>
      </c>
      <c r="C59" s="57" t="s">
        <v>526</v>
      </c>
      <c r="D59" s="59" t="s">
        <v>288</v>
      </c>
      <c r="E59" s="68">
        <v>230</v>
      </c>
    </row>
    <row r="60" spans="1:5" s="7" customFormat="1" ht="12.75" customHeight="1">
      <c r="A60" s="60" t="s">
        <v>2830</v>
      </c>
      <c r="B60" s="61">
        <v>39965</v>
      </c>
      <c r="C60" s="60" t="s">
        <v>526</v>
      </c>
      <c r="D60" s="65" t="s">
        <v>308</v>
      </c>
      <c r="E60" s="67">
        <v>245</v>
      </c>
    </row>
    <row r="61" spans="1:5" s="7" customFormat="1" ht="12.75" customHeight="1">
      <c r="A61" s="57" t="s">
        <v>2831</v>
      </c>
      <c r="B61" s="62">
        <v>39946</v>
      </c>
      <c r="C61" s="57" t="s">
        <v>526</v>
      </c>
      <c r="D61" s="59" t="s">
        <v>533</v>
      </c>
      <c r="E61" s="68">
        <v>24.75</v>
      </c>
    </row>
    <row r="62" spans="1:5" s="7" customFormat="1" ht="12.75" customHeight="1">
      <c r="A62" s="60" t="s">
        <v>2832</v>
      </c>
      <c r="B62" s="61">
        <v>39937</v>
      </c>
      <c r="C62" s="60" t="s">
        <v>526</v>
      </c>
      <c r="D62" s="65" t="s">
        <v>534</v>
      </c>
      <c r="E62" s="67">
        <v>617.5</v>
      </c>
    </row>
    <row r="63" spans="1:5" s="7" customFormat="1" ht="12.75" customHeight="1">
      <c r="A63" s="57" t="s">
        <v>2833</v>
      </c>
      <c r="B63" s="62">
        <v>39937</v>
      </c>
      <c r="C63" s="57" t="s">
        <v>526</v>
      </c>
      <c r="D63" s="59" t="s">
        <v>534</v>
      </c>
      <c r="E63" s="68">
        <v>32.5</v>
      </c>
    </row>
    <row r="64" spans="1:5" s="7" customFormat="1" ht="12.75" customHeight="1">
      <c r="A64" s="60" t="s">
        <v>2834</v>
      </c>
      <c r="B64" s="61">
        <v>39927</v>
      </c>
      <c r="C64" s="60" t="s">
        <v>526</v>
      </c>
      <c r="D64" s="65" t="s">
        <v>535</v>
      </c>
      <c r="E64" s="67">
        <v>24</v>
      </c>
    </row>
    <row r="65" spans="1:5" s="7" customFormat="1" ht="12.75" customHeight="1">
      <c r="A65" s="57" t="s">
        <v>2835</v>
      </c>
      <c r="B65" s="62">
        <v>39926</v>
      </c>
      <c r="C65" s="57" t="s">
        <v>526</v>
      </c>
      <c r="D65" s="59" t="s">
        <v>536</v>
      </c>
      <c r="E65" s="68">
        <v>200</v>
      </c>
    </row>
    <row r="66" spans="1:5" s="7" customFormat="1" ht="12.75" customHeight="1">
      <c r="A66" s="60" t="s">
        <v>2836</v>
      </c>
      <c r="B66" s="61">
        <v>39923</v>
      </c>
      <c r="C66" s="60" t="s">
        <v>526</v>
      </c>
      <c r="D66" s="65" t="s">
        <v>537</v>
      </c>
      <c r="E66" s="67">
        <v>16</v>
      </c>
    </row>
    <row r="67" spans="1:5" s="7" customFormat="1" ht="12.75" customHeight="1">
      <c r="A67" s="57" t="s">
        <v>2837</v>
      </c>
      <c r="B67" s="62">
        <v>39923</v>
      </c>
      <c r="C67" s="57" t="s">
        <v>526</v>
      </c>
      <c r="D67" s="59" t="s">
        <v>538</v>
      </c>
      <c r="E67" s="68">
        <v>10</v>
      </c>
    </row>
    <row r="68" spans="1:5" s="7" customFormat="1" ht="12.75" customHeight="1">
      <c r="A68" s="60" t="s">
        <v>2838</v>
      </c>
      <c r="B68" s="61">
        <v>39923</v>
      </c>
      <c r="C68" s="60" t="s">
        <v>526</v>
      </c>
      <c r="D68" s="65" t="s">
        <v>539</v>
      </c>
      <c r="E68" s="67">
        <v>175</v>
      </c>
    </row>
    <row r="69" spans="1:5" s="7" customFormat="1" ht="12.75" customHeight="1">
      <c r="A69" s="57" t="s">
        <v>2839</v>
      </c>
      <c r="B69" s="62">
        <v>39923</v>
      </c>
      <c r="C69" s="57" t="s">
        <v>526</v>
      </c>
      <c r="D69" s="59" t="s">
        <v>311</v>
      </c>
      <c r="E69" s="68">
        <v>85</v>
      </c>
    </row>
    <row r="70" spans="1:5" s="7" customFormat="1" ht="12.75" customHeight="1">
      <c r="A70" s="60" t="s">
        <v>2840</v>
      </c>
      <c r="B70" s="61">
        <v>39923</v>
      </c>
      <c r="C70" s="60" t="s">
        <v>526</v>
      </c>
      <c r="D70" s="65" t="s">
        <v>540</v>
      </c>
      <c r="E70" s="67">
        <v>185</v>
      </c>
    </row>
    <row r="71" spans="1:5" s="7" customFormat="1" ht="12.75" customHeight="1">
      <c r="A71" s="57" t="s">
        <v>2841</v>
      </c>
      <c r="B71" s="62">
        <v>39896</v>
      </c>
      <c r="C71" s="57" t="s">
        <v>526</v>
      </c>
      <c r="D71" s="59" t="s">
        <v>541</v>
      </c>
      <c r="E71" s="68">
        <v>617.5</v>
      </c>
    </row>
    <row r="72" spans="1:5" s="7" customFormat="1" ht="12.75" customHeight="1">
      <c r="A72" s="60" t="s">
        <v>2842</v>
      </c>
      <c r="B72" s="61">
        <v>39896</v>
      </c>
      <c r="C72" s="60" t="s">
        <v>526</v>
      </c>
      <c r="D72" s="65" t="s">
        <v>541</v>
      </c>
      <c r="E72" s="67">
        <v>32.5</v>
      </c>
    </row>
    <row r="73" spans="1:5" s="7" customFormat="1" ht="12.75" customHeight="1">
      <c r="A73" s="57" t="s">
        <v>2843</v>
      </c>
      <c r="B73" s="62">
        <v>39895</v>
      </c>
      <c r="C73" s="57" t="s">
        <v>526</v>
      </c>
      <c r="D73" s="59" t="s">
        <v>542</v>
      </c>
      <c r="E73" s="68">
        <v>34</v>
      </c>
    </row>
    <row r="74" spans="1:5" s="7" customFormat="1" ht="12.75" customHeight="1">
      <c r="A74" s="60" t="s">
        <v>2844</v>
      </c>
      <c r="B74" s="61">
        <v>39895</v>
      </c>
      <c r="C74" s="60" t="s">
        <v>526</v>
      </c>
      <c r="D74" s="65" t="s">
        <v>543</v>
      </c>
      <c r="E74" s="67">
        <v>65</v>
      </c>
    </row>
    <row r="75" spans="1:5" s="7" customFormat="1" ht="12.75" customHeight="1">
      <c r="A75" s="57" t="s">
        <v>2845</v>
      </c>
      <c r="B75" s="62">
        <v>39895</v>
      </c>
      <c r="C75" s="57" t="s">
        <v>526</v>
      </c>
      <c r="D75" s="59" t="s">
        <v>544</v>
      </c>
      <c r="E75" s="68">
        <v>37</v>
      </c>
    </row>
    <row r="76" spans="1:5" s="7" customFormat="1" ht="12.75" customHeight="1">
      <c r="A76" s="60" t="s">
        <v>2846</v>
      </c>
      <c r="B76" s="61">
        <v>39895</v>
      </c>
      <c r="C76" s="60" t="s">
        <v>526</v>
      </c>
      <c r="D76" s="65" t="s">
        <v>545</v>
      </c>
      <c r="E76" s="67">
        <v>18</v>
      </c>
    </row>
    <row r="77" spans="1:5" s="7" customFormat="1" ht="12.75" customHeight="1">
      <c r="A77" s="57" t="s">
        <v>2847</v>
      </c>
      <c r="B77" s="62">
        <v>39895</v>
      </c>
      <c r="C77" s="57" t="s">
        <v>526</v>
      </c>
      <c r="D77" s="59" t="s">
        <v>546</v>
      </c>
      <c r="E77" s="68">
        <v>46</v>
      </c>
    </row>
    <row r="78" spans="1:5" s="7" customFormat="1" ht="12.75" customHeight="1">
      <c r="A78" s="60" t="s">
        <v>2848</v>
      </c>
      <c r="B78" s="61">
        <v>39882</v>
      </c>
      <c r="C78" s="60" t="s">
        <v>526</v>
      </c>
      <c r="D78" s="65" t="s">
        <v>547</v>
      </c>
      <c r="E78" s="67">
        <v>370</v>
      </c>
    </row>
    <row r="79" spans="1:5" s="7" customFormat="1" ht="12.75" customHeight="1">
      <c r="A79" s="57" t="s">
        <v>2849</v>
      </c>
      <c r="B79" s="62">
        <v>39876</v>
      </c>
      <c r="C79" s="57" t="s">
        <v>526</v>
      </c>
      <c r="D79" s="59" t="s">
        <v>270</v>
      </c>
      <c r="E79" s="68">
        <v>50</v>
      </c>
    </row>
    <row r="80" spans="1:5" s="7" customFormat="1" ht="12.75" customHeight="1">
      <c r="A80" s="60" t="s">
        <v>2850</v>
      </c>
      <c r="B80" s="61">
        <v>39839</v>
      </c>
      <c r="C80" s="60" t="s">
        <v>526</v>
      </c>
      <c r="D80" s="65" t="s">
        <v>546</v>
      </c>
      <c r="E80" s="67">
        <v>51</v>
      </c>
    </row>
    <row r="81" spans="1:5" s="7" customFormat="1" ht="12.75" customHeight="1">
      <c r="A81" s="57" t="s">
        <v>2851</v>
      </c>
      <c r="B81" s="62">
        <v>39836</v>
      </c>
      <c r="C81" s="57" t="s">
        <v>526</v>
      </c>
      <c r="D81" s="59" t="s">
        <v>543</v>
      </c>
      <c r="E81" s="68">
        <v>46</v>
      </c>
    </row>
    <row r="82" spans="1:5" s="7" customFormat="1" ht="12.75" customHeight="1">
      <c r="A82" s="60" t="s">
        <v>2852</v>
      </c>
      <c r="B82" s="61">
        <v>39835</v>
      </c>
      <c r="C82" s="60" t="s">
        <v>526</v>
      </c>
      <c r="D82" s="65" t="s">
        <v>544</v>
      </c>
      <c r="E82" s="67">
        <v>34</v>
      </c>
    </row>
    <row r="83" spans="1:5" s="7" customFormat="1" ht="12.75" customHeight="1">
      <c r="A83" s="57" t="s">
        <v>2853</v>
      </c>
      <c r="B83" s="62">
        <v>39835</v>
      </c>
      <c r="C83" s="57" t="s">
        <v>526</v>
      </c>
      <c r="D83" s="59" t="s">
        <v>542</v>
      </c>
      <c r="E83" s="68">
        <v>57</v>
      </c>
    </row>
    <row r="84" spans="1:5" s="7" customFormat="1" ht="12.75" customHeight="1">
      <c r="A84" s="60" t="s">
        <v>2854</v>
      </c>
      <c r="B84" s="61">
        <v>39835</v>
      </c>
      <c r="C84" s="60" t="s">
        <v>526</v>
      </c>
      <c r="D84" s="65" t="s">
        <v>545</v>
      </c>
      <c r="E84" s="67">
        <v>40</v>
      </c>
    </row>
    <row r="85" spans="1:5" s="7" customFormat="1" ht="12.75" customHeight="1">
      <c r="A85" s="57" t="s">
        <v>2855</v>
      </c>
      <c r="B85" s="62">
        <v>39825</v>
      </c>
      <c r="C85" s="57" t="s">
        <v>526</v>
      </c>
      <c r="D85" s="59" t="s">
        <v>318</v>
      </c>
      <c r="E85" s="68">
        <v>690</v>
      </c>
    </row>
    <row r="86" spans="1:5" s="7" customFormat="1" ht="12.75" customHeight="1">
      <c r="A86" s="46"/>
      <c r="B86" s="46"/>
      <c r="C86" s="46"/>
      <c r="D86" s="46" t="s">
        <v>108</v>
      </c>
      <c r="E86" s="47">
        <f>SUM(E51:E85)</f>
        <v>9510.6293008</v>
      </c>
    </row>
    <row r="87" spans="1:5" ht="12.75" customHeight="1">
      <c r="A87" s="103"/>
      <c r="B87" s="103"/>
      <c r="C87" s="103"/>
      <c r="D87" s="103"/>
      <c r="E87" s="103"/>
    </row>
    <row r="88" spans="1:255" s="121" customFormat="1" ht="12.75" customHeight="1">
      <c r="A88" s="93"/>
      <c r="B88" s="110"/>
      <c r="C88" s="93"/>
      <c r="D88" s="93"/>
      <c r="E88" s="112"/>
      <c r="F88" s="122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20"/>
      <c r="BS88" s="120"/>
      <c r="BT88" s="120"/>
      <c r="BU88" s="120"/>
      <c r="BV88" s="120"/>
      <c r="BW88" s="120"/>
      <c r="BX88" s="120"/>
      <c r="BY88" s="120"/>
      <c r="BZ88" s="120"/>
      <c r="CA88" s="120"/>
      <c r="CB88" s="120"/>
      <c r="CC88" s="120"/>
      <c r="CD88" s="120"/>
      <c r="CE88" s="120"/>
      <c r="CF88" s="120"/>
      <c r="CG88" s="120"/>
      <c r="CH88" s="120"/>
      <c r="CI88" s="120"/>
      <c r="CJ88" s="120"/>
      <c r="CK88" s="120"/>
      <c r="CL88" s="120"/>
      <c r="CM88" s="120"/>
      <c r="CN88" s="120"/>
      <c r="CO88" s="120"/>
      <c r="CP88" s="120"/>
      <c r="CQ88" s="120"/>
      <c r="CR88" s="120"/>
      <c r="CS88" s="120"/>
      <c r="CT88" s="120"/>
      <c r="CU88" s="120"/>
      <c r="CV88" s="120"/>
      <c r="CW88" s="120"/>
      <c r="CX88" s="120"/>
      <c r="CY88" s="120"/>
      <c r="CZ88" s="120"/>
      <c r="DA88" s="120"/>
      <c r="DB88" s="120"/>
      <c r="DC88" s="120"/>
      <c r="DD88" s="120"/>
      <c r="DE88" s="120"/>
      <c r="DF88" s="120"/>
      <c r="DG88" s="120"/>
      <c r="DH88" s="120"/>
      <c r="DI88" s="120"/>
      <c r="DJ88" s="120"/>
      <c r="DK88" s="120"/>
      <c r="DL88" s="120"/>
      <c r="DM88" s="120"/>
      <c r="DN88" s="120"/>
      <c r="DO88" s="120"/>
      <c r="DP88" s="120"/>
      <c r="DQ88" s="120"/>
      <c r="DR88" s="120"/>
      <c r="DS88" s="120"/>
      <c r="DT88" s="120"/>
      <c r="DU88" s="120"/>
      <c r="DV88" s="120"/>
      <c r="DW88" s="120"/>
      <c r="DX88" s="120"/>
      <c r="DY88" s="120"/>
      <c r="DZ88" s="120"/>
      <c r="EA88" s="120"/>
      <c r="EB88" s="120"/>
      <c r="EC88" s="120"/>
      <c r="ED88" s="120"/>
      <c r="EE88" s="120"/>
      <c r="EF88" s="120"/>
      <c r="EG88" s="120"/>
      <c r="EH88" s="120"/>
      <c r="EI88" s="120"/>
      <c r="EJ88" s="120"/>
      <c r="EK88" s="120"/>
      <c r="EL88" s="120"/>
      <c r="EM88" s="120"/>
      <c r="EN88" s="120"/>
      <c r="EO88" s="120"/>
      <c r="EP88" s="120"/>
      <c r="EQ88" s="120"/>
      <c r="ER88" s="120"/>
      <c r="ES88" s="120"/>
      <c r="ET88" s="120"/>
      <c r="EU88" s="120"/>
      <c r="EV88" s="120"/>
      <c r="EW88" s="120"/>
      <c r="EX88" s="120"/>
      <c r="EY88" s="120"/>
      <c r="EZ88" s="120"/>
      <c r="FA88" s="120"/>
      <c r="FB88" s="120"/>
      <c r="FC88" s="120"/>
      <c r="FD88" s="120"/>
      <c r="FE88" s="120"/>
      <c r="FF88" s="120"/>
      <c r="FG88" s="120"/>
      <c r="FH88" s="120"/>
      <c r="FI88" s="120"/>
      <c r="FJ88" s="120"/>
      <c r="FK88" s="120"/>
      <c r="FL88" s="120"/>
      <c r="FM88" s="120"/>
      <c r="FN88" s="120"/>
      <c r="FO88" s="120"/>
      <c r="FP88" s="120"/>
      <c r="FQ88" s="120"/>
      <c r="FR88" s="120"/>
      <c r="FS88" s="120"/>
      <c r="FT88" s="120"/>
      <c r="FU88" s="120"/>
      <c r="FV88" s="120"/>
      <c r="FW88" s="120"/>
      <c r="FX88" s="120"/>
      <c r="FY88" s="120"/>
      <c r="FZ88" s="120"/>
      <c r="GA88" s="120"/>
      <c r="GB88" s="120"/>
      <c r="GC88" s="120"/>
      <c r="GD88" s="120"/>
      <c r="GE88" s="120"/>
      <c r="GF88" s="120"/>
      <c r="GG88" s="120"/>
      <c r="GH88" s="120"/>
      <c r="GI88" s="120"/>
      <c r="GJ88" s="120"/>
      <c r="GK88" s="120"/>
      <c r="GL88" s="120"/>
      <c r="GM88" s="120"/>
      <c r="GN88" s="120"/>
      <c r="GO88" s="120"/>
      <c r="GP88" s="120"/>
      <c r="GQ88" s="120"/>
      <c r="GR88" s="120"/>
      <c r="GS88" s="120"/>
      <c r="GT88" s="120"/>
      <c r="GU88" s="120"/>
      <c r="GV88" s="120"/>
      <c r="GW88" s="120"/>
      <c r="GX88" s="120"/>
      <c r="GY88" s="120"/>
      <c r="GZ88" s="120"/>
      <c r="HA88" s="120"/>
      <c r="HB88" s="120"/>
      <c r="HC88" s="120"/>
      <c r="HD88" s="120"/>
      <c r="HE88" s="120"/>
      <c r="HF88" s="120"/>
      <c r="HG88" s="120"/>
      <c r="HH88" s="120"/>
      <c r="HI88" s="120"/>
      <c r="HJ88" s="120"/>
      <c r="HK88" s="120"/>
      <c r="HL88" s="120"/>
      <c r="HM88" s="120"/>
      <c r="HN88" s="120"/>
      <c r="HO88" s="120"/>
      <c r="HP88" s="120"/>
      <c r="HQ88" s="120"/>
      <c r="HR88" s="120"/>
      <c r="HS88" s="120"/>
      <c r="HT88" s="120"/>
      <c r="HU88" s="120"/>
      <c r="HV88" s="120"/>
      <c r="HW88" s="120"/>
      <c r="HX88" s="120"/>
      <c r="HY88" s="120"/>
      <c r="HZ88" s="120"/>
      <c r="IA88" s="120"/>
      <c r="IB88" s="120"/>
      <c r="IC88" s="120"/>
      <c r="ID88" s="120"/>
      <c r="IE88" s="120"/>
      <c r="IF88" s="120"/>
      <c r="IG88" s="120"/>
      <c r="IH88" s="120"/>
      <c r="II88" s="120"/>
      <c r="IJ88" s="120"/>
      <c r="IK88" s="120"/>
      <c r="IL88" s="120"/>
      <c r="IM88" s="120"/>
      <c r="IN88" s="120"/>
      <c r="IO88" s="120"/>
      <c r="IP88" s="120"/>
      <c r="IQ88" s="120"/>
      <c r="IR88" s="120"/>
      <c r="IS88" s="120"/>
      <c r="IT88" s="120"/>
      <c r="IU88" s="120"/>
    </row>
    <row r="89" spans="1:5" s="84" customFormat="1" ht="19.5" customHeight="1">
      <c r="A89" s="220" t="s">
        <v>109</v>
      </c>
      <c r="B89" s="221"/>
      <c r="C89" s="221"/>
      <c r="D89" s="221"/>
      <c r="E89" s="221"/>
    </row>
    <row r="90" spans="1:5" ht="12.75" customHeight="1">
      <c r="A90" s="50" t="s">
        <v>3</v>
      </c>
      <c r="B90" s="50" t="s">
        <v>3208</v>
      </c>
      <c r="C90" s="44" t="s">
        <v>4</v>
      </c>
      <c r="D90" s="50" t="s">
        <v>5</v>
      </c>
      <c r="E90" s="45" t="s">
        <v>669</v>
      </c>
    </row>
    <row r="91" spans="1:5" s="7" customFormat="1" ht="12.75" customHeight="1">
      <c r="A91" s="63" t="s">
        <v>2780</v>
      </c>
      <c r="B91" s="86">
        <v>39806</v>
      </c>
      <c r="C91" s="63" t="s">
        <v>526</v>
      </c>
      <c r="D91" s="64" t="s">
        <v>548</v>
      </c>
      <c r="E91" s="66">
        <v>45</v>
      </c>
    </row>
    <row r="92" spans="1:5" s="7" customFormat="1" ht="12.75" customHeight="1">
      <c r="A92" s="60" t="s">
        <v>2781</v>
      </c>
      <c r="B92" s="61">
        <v>39804</v>
      </c>
      <c r="C92" s="60" t="s">
        <v>526</v>
      </c>
      <c r="D92" s="65" t="s">
        <v>532</v>
      </c>
      <c r="E92" s="67">
        <v>1000</v>
      </c>
    </row>
    <row r="93" spans="1:5" s="7" customFormat="1" ht="12.75" customHeight="1">
      <c r="A93" s="57" t="s">
        <v>2815</v>
      </c>
      <c r="B93" s="62">
        <v>39800</v>
      </c>
      <c r="C93" s="57" t="s">
        <v>526</v>
      </c>
      <c r="D93" s="59" t="s">
        <v>549</v>
      </c>
      <c r="E93" s="68">
        <v>1200</v>
      </c>
    </row>
    <row r="94" spans="1:5" s="7" customFormat="1" ht="12.75" customHeight="1">
      <c r="A94" s="60" t="s">
        <v>2816</v>
      </c>
      <c r="B94" s="61">
        <v>39799</v>
      </c>
      <c r="C94" s="60" t="s">
        <v>526</v>
      </c>
      <c r="D94" s="65" t="s">
        <v>550</v>
      </c>
      <c r="E94" s="67">
        <v>50</v>
      </c>
    </row>
    <row r="95" spans="1:5" s="7" customFormat="1" ht="12.75" customHeight="1">
      <c r="A95" s="57" t="s">
        <v>2817</v>
      </c>
      <c r="B95" s="62">
        <v>39799</v>
      </c>
      <c r="C95" s="57" t="s">
        <v>526</v>
      </c>
      <c r="D95" s="59" t="s">
        <v>551</v>
      </c>
      <c r="E95" s="68">
        <v>200</v>
      </c>
    </row>
    <row r="96" spans="1:5" s="7" customFormat="1" ht="12.75" customHeight="1">
      <c r="A96" s="60" t="s">
        <v>2818</v>
      </c>
      <c r="B96" s="61">
        <v>39799</v>
      </c>
      <c r="C96" s="60" t="s">
        <v>526</v>
      </c>
      <c r="D96" s="65" t="s">
        <v>44</v>
      </c>
      <c r="E96" s="67">
        <v>360</v>
      </c>
    </row>
    <row r="97" spans="1:5" s="7" customFormat="1" ht="12.75" customHeight="1">
      <c r="A97" s="57" t="s">
        <v>2819</v>
      </c>
      <c r="B97" s="62">
        <v>39792</v>
      </c>
      <c r="C97" s="57" t="s">
        <v>526</v>
      </c>
      <c r="D97" s="59" t="s">
        <v>552</v>
      </c>
      <c r="E97" s="68">
        <v>400</v>
      </c>
    </row>
    <row r="98" spans="1:5" s="7" customFormat="1" ht="12.75" customHeight="1">
      <c r="A98" s="60" t="s">
        <v>2820</v>
      </c>
      <c r="B98" s="61">
        <v>39791</v>
      </c>
      <c r="C98" s="60" t="s">
        <v>526</v>
      </c>
      <c r="D98" s="65" t="s">
        <v>316</v>
      </c>
      <c r="E98" s="67">
        <v>2000</v>
      </c>
    </row>
    <row r="99" spans="1:5" s="7" customFormat="1" ht="12.75" customHeight="1">
      <c r="A99" s="57" t="s">
        <v>2821</v>
      </c>
      <c r="B99" s="62">
        <v>39785</v>
      </c>
      <c r="C99" s="57" t="s">
        <v>526</v>
      </c>
      <c r="D99" s="59" t="s">
        <v>553</v>
      </c>
      <c r="E99" s="68">
        <v>483</v>
      </c>
    </row>
    <row r="100" spans="1:5" s="7" customFormat="1" ht="12.75" customHeight="1">
      <c r="A100" s="60" t="s">
        <v>2782</v>
      </c>
      <c r="B100" s="61">
        <v>39778</v>
      </c>
      <c r="C100" s="60" t="s">
        <v>526</v>
      </c>
      <c r="D100" s="65" t="s">
        <v>554</v>
      </c>
      <c r="E100" s="67">
        <v>950</v>
      </c>
    </row>
    <row r="101" spans="1:5" s="7" customFormat="1" ht="12.75" customHeight="1">
      <c r="A101" s="57" t="s">
        <v>2783</v>
      </c>
      <c r="B101" s="62">
        <v>39766</v>
      </c>
      <c r="C101" s="57" t="s">
        <v>526</v>
      </c>
      <c r="D101" s="59" t="s">
        <v>555</v>
      </c>
      <c r="E101" s="68">
        <v>617.5</v>
      </c>
    </row>
    <row r="102" spans="1:5" s="7" customFormat="1" ht="12.75" customHeight="1">
      <c r="A102" s="60" t="s">
        <v>2784</v>
      </c>
      <c r="B102" s="61">
        <v>39766</v>
      </c>
      <c r="C102" s="60" t="s">
        <v>526</v>
      </c>
      <c r="D102" s="65" t="s">
        <v>555</v>
      </c>
      <c r="E102" s="67">
        <v>32.5</v>
      </c>
    </row>
    <row r="103" spans="1:5" s="7" customFormat="1" ht="12.75" customHeight="1">
      <c r="A103" s="57" t="s">
        <v>2785</v>
      </c>
      <c r="B103" s="62">
        <v>39766</v>
      </c>
      <c r="C103" s="57" t="s">
        <v>526</v>
      </c>
      <c r="D103" s="59" t="s">
        <v>556</v>
      </c>
      <c r="E103" s="68">
        <v>1100</v>
      </c>
    </row>
    <row r="104" spans="1:5" s="7" customFormat="1" ht="12.75" customHeight="1">
      <c r="A104" s="60" t="s">
        <v>2786</v>
      </c>
      <c r="B104" s="61">
        <v>39765</v>
      </c>
      <c r="C104" s="60" t="s">
        <v>526</v>
      </c>
      <c r="D104" s="65" t="s">
        <v>557</v>
      </c>
      <c r="E104" s="67">
        <v>390</v>
      </c>
    </row>
    <row r="105" spans="1:5" s="7" customFormat="1" ht="12.75" customHeight="1">
      <c r="A105" s="57" t="s">
        <v>2787</v>
      </c>
      <c r="B105" s="62">
        <v>39750</v>
      </c>
      <c r="C105" s="57" t="s">
        <v>526</v>
      </c>
      <c r="D105" s="59" t="s">
        <v>307</v>
      </c>
      <c r="E105" s="68">
        <v>550</v>
      </c>
    </row>
    <row r="106" spans="1:5" s="7" customFormat="1" ht="12.75" customHeight="1">
      <c r="A106" s="60" t="s">
        <v>2788</v>
      </c>
      <c r="B106" s="61">
        <v>39750</v>
      </c>
      <c r="C106" s="60" t="s">
        <v>526</v>
      </c>
      <c r="D106" s="65" t="s">
        <v>533</v>
      </c>
      <c r="E106" s="67">
        <v>39.75</v>
      </c>
    </row>
    <row r="107" spans="1:5" s="7" customFormat="1" ht="12.75" customHeight="1">
      <c r="A107" s="57" t="s">
        <v>2789</v>
      </c>
      <c r="B107" s="62">
        <v>39750</v>
      </c>
      <c r="C107" s="57" t="s">
        <v>526</v>
      </c>
      <c r="D107" s="59" t="s">
        <v>558</v>
      </c>
      <c r="E107" s="68">
        <v>140</v>
      </c>
    </row>
    <row r="108" spans="1:5" s="7" customFormat="1" ht="12.75" customHeight="1">
      <c r="A108" s="60" t="s">
        <v>2790</v>
      </c>
      <c r="B108" s="61">
        <v>39730</v>
      </c>
      <c r="C108" s="60" t="s">
        <v>526</v>
      </c>
      <c r="D108" s="65" t="s">
        <v>555</v>
      </c>
      <c r="E108" s="67">
        <v>437</v>
      </c>
    </row>
    <row r="109" spans="1:5" s="7" customFormat="1" ht="12.75" customHeight="1">
      <c r="A109" s="57" t="s">
        <v>2791</v>
      </c>
      <c r="B109" s="62">
        <v>39730</v>
      </c>
      <c r="C109" s="57" t="s">
        <v>526</v>
      </c>
      <c r="D109" s="59" t="s">
        <v>555</v>
      </c>
      <c r="E109" s="68">
        <v>23</v>
      </c>
    </row>
    <row r="110" spans="1:5" s="7" customFormat="1" ht="12.75" customHeight="1">
      <c r="A110" s="60" t="s">
        <v>2792</v>
      </c>
      <c r="B110" s="61">
        <v>39694</v>
      </c>
      <c r="C110" s="60" t="s">
        <v>526</v>
      </c>
      <c r="D110" s="65" t="s">
        <v>559</v>
      </c>
      <c r="E110" s="67">
        <v>50</v>
      </c>
    </row>
    <row r="111" spans="1:5" s="7" customFormat="1" ht="12.75" customHeight="1">
      <c r="A111" s="57" t="s">
        <v>2793</v>
      </c>
      <c r="B111" s="62">
        <v>39668</v>
      </c>
      <c r="C111" s="57" t="s">
        <v>526</v>
      </c>
      <c r="D111" s="59" t="s">
        <v>316</v>
      </c>
      <c r="E111" s="68">
        <v>3600</v>
      </c>
    </row>
    <row r="112" spans="1:5" s="7" customFormat="1" ht="12.75" customHeight="1">
      <c r="A112" s="60" t="s">
        <v>2794</v>
      </c>
      <c r="B112" s="61">
        <v>39654</v>
      </c>
      <c r="C112" s="60" t="s">
        <v>526</v>
      </c>
      <c r="D112" s="65" t="s">
        <v>307</v>
      </c>
      <c r="E112" s="67">
        <v>500</v>
      </c>
    </row>
    <row r="113" spans="1:5" s="7" customFormat="1" ht="12.75" customHeight="1">
      <c r="A113" s="57" t="s">
        <v>2795</v>
      </c>
      <c r="B113" s="62">
        <v>39651</v>
      </c>
      <c r="C113" s="57" t="s">
        <v>526</v>
      </c>
      <c r="D113" s="59" t="s">
        <v>560</v>
      </c>
      <c r="E113" s="68">
        <v>245</v>
      </c>
    </row>
    <row r="114" spans="1:5" s="7" customFormat="1" ht="12.75" customHeight="1">
      <c r="A114" s="60" t="s">
        <v>2796</v>
      </c>
      <c r="B114" s="61">
        <v>39645</v>
      </c>
      <c r="C114" s="60" t="s">
        <v>526</v>
      </c>
      <c r="D114" s="65" t="s">
        <v>561</v>
      </c>
      <c r="E114" s="67">
        <v>130</v>
      </c>
    </row>
    <row r="115" spans="1:5" s="7" customFormat="1" ht="12.75" customHeight="1">
      <c r="A115" s="57" t="s">
        <v>2797</v>
      </c>
      <c r="B115" s="62">
        <v>39644</v>
      </c>
      <c r="C115" s="57" t="s">
        <v>526</v>
      </c>
      <c r="D115" s="59" t="s">
        <v>318</v>
      </c>
      <c r="E115" s="68">
        <v>1400</v>
      </c>
    </row>
    <row r="116" spans="1:5" s="7" customFormat="1" ht="12.75" customHeight="1">
      <c r="A116" s="60" t="s">
        <v>2798</v>
      </c>
      <c r="B116" s="61">
        <v>39629</v>
      </c>
      <c r="C116" s="60" t="s">
        <v>526</v>
      </c>
      <c r="D116" s="65" t="s">
        <v>562</v>
      </c>
      <c r="E116" s="67">
        <v>700</v>
      </c>
    </row>
    <row r="117" spans="1:5" s="7" customFormat="1" ht="12.75" customHeight="1">
      <c r="A117" s="57" t="s">
        <v>2799</v>
      </c>
      <c r="B117" s="62">
        <v>39608</v>
      </c>
      <c r="C117" s="57" t="s">
        <v>526</v>
      </c>
      <c r="D117" s="59" t="s">
        <v>562</v>
      </c>
      <c r="E117" s="68">
        <v>450</v>
      </c>
    </row>
    <row r="118" spans="1:5" s="7" customFormat="1" ht="12.75" customHeight="1">
      <c r="A118" s="60" t="s">
        <v>2800</v>
      </c>
      <c r="B118" s="61">
        <v>39596</v>
      </c>
      <c r="C118" s="60" t="s">
        <v>526</v>
      </c>
      <c r="D118" s="65" t="s">
        <v>563</v>
      </c>
      <c r="E118" s="67">
        <v>570</v>
      </c>
    </row>
    <row r="119" spans="1:5" s="7" customFormat="1" ht="12.75" customHeight="1">
      <c r="A119" s="57" t="s">
        <v>2801</v>
      </c>
      <c r="B119" s="62">
        <v>39588</v>
      </c>
      <c r="C119" s="57" t="s">
        <v>526</v>
      </c>
      <c r="D119" s="59" t="s">
        <v>557</v>
      </c>
      <c r="E119" s="68">
        <v>200</v>
      </c>
    </row>
    <row r="120" spans="1:5" s="7" customFormat="1" ht="12.75" customHeight="1">
      <c r="A120" s="60" t="s">
        <v>2802</v>
      </c>
      <c r="B120" s="61">
        <v>39587</v>
      </c>
      <c r="C120" s="60" t="s">
        <v>526</v>
      </c>
      <c r="D120" s="65" t="s">
        <v>555</v>
      </c>
      <c r="E120" s="67">
        <v>617.5</v>
      </c>
    </row>
    <row r="121" spans="1:5" s="7" customFormat="1" ht="12.75" customHeight="1">
      <c r="A121" s="57" t="s">
        <v>2803</v>
      </c>
      <c r="B121" s="62">
        <v>39587</v>
      </c>
      <c r="C121" s="57" t="s">
        <v>526</v>
      </c>
      <c r="D121" s="59" t="s">
        <v>555</v>
      </c>
      <c r="E121" s="68">
        <v>32.5</v>
      </c>
    </row>
    <row r="122" spans="1:5" s="7" customFormat="1" ht="12.75" customHeight="1">
      <c r="A122" s="60" t="s">
        <v>2804</v>
      </c>
      <c r="B122" s="61">
        <v>39584</v>
      </c>
      <c r="C122" s="60" t="s">
        <v>526</v>
      </c>
      <c r="D122" s="65" t="s">
        <v>558</v>
      </c>
      <c r="E122" s="67">
        <v>140</v>
      </c>
    </row>
    <row r="123" spans="1:5" s="7" customFormat="1" ht="12.75" customHeight="1">
      <c r="A123" s="57" t="s">
        <v>2805</v>
      </c>
      <c r="B123" s="62">
        <v>39583</v>
      </c>
      <c r="C123" s="57" t="s">
        <v>526</v>
      </c>
      <c r="D123" s="59" t="s">
        <v>564</v>
      </c>
      <c r="E123" s="68">
        <v>400</v>
      </c>
    </row>
    <row r="124" spans="1:5" s="7" customFormat="1" ht="12.75" customHeight="1">
      <c r="A124" s="60" t="s">
        <v>2806</v>
      </c>
      <c r="B124" s="61">
        <v>39575</v>
      </c>
      <c r="C124" s="60" t="s">
        <v>526</v>
      </c>
      <c r="D124" s="65" t="s">
        <v>565</v>
      </c>
      <c r="E124" s="67">
        <v>530</v>
      </c>
    </row>
    <row r="125" spans="1:5" s="7" customFormat="1" ht="12.75" customHeight="1">
      <c r="A125" s="57" t="s">
        <v>2807</v>
      </c>
      <c r="B125" s="62">
        <v>39573</v>
      </c>
      <c r="C125" s="57" t="s">
        <v>526</v>
      </c>
      <c r="D125" s="59" t="s">
        <v>566</v>
      </c>
      <c r="E125" s="68">
        <v>135</v>
      </c>
    </row>
    <row r="126" spans="1:5" s="7" customFormat="1" ht="12.75" customHeight="1">
      <c r="A126" s="60" t="s">
        <v>2808</v>
      </c>
      <c r="B126" s="61">
        <v>39553</v>
      </c>
      <c r="C126" s="60" t="s">
        <v>526</v>
      </c>
      <c r="D126" s="65" t="s">
        <v>567</v>
      </c>
      <c r="E126" s="67">
        <v>2000</v>
      </c>
    </row>
    <row r="127" spans="1:5" s="7" customFormat="1" ht="12.75" customHeight="1">
      <c r="A127" s="57" t="s">
        <v>2809</v>
      </c>
      <c r="B127" s="62">
        <v>39549</v>
      </c>
      <c r="C127" s="57" t="s">
        <v>526</v>
      </c>
      <c r="D127" s="59" t="s">
        <v>28</v>
      </c>
      <c r="E127" s="68">
        <v>1500</v>
      </c>
    </row>
    <row r="128" spans="1:5" s="7" customFormat="1" ht="12.75" customHeight="1">
      <c r="A128" s="60" t="s">
        <v>2810</v>
      </c>
      <c r="B128" s="61">
        <v>39538</v>
      </c>
      <c r="C128" s="60" t="s">
        <v>526</v>
      </c>
      <c r="D128" s="65" t="s">
        <v>533</v>
      </c>
      <c r="E128" s="67">
        <v>60</v>
      </c>
    </row>
    <row r="129" spans="1:5" s="7" customFormat="1" ht="12.75" customHeight="1">
      <c r="A129" s="57" t="s">
        <v>2811</v>
      </c>
      <c r="B129" s="62">
        <v>39512</v>
      </c>
      <c r="C129" s="57" t="s">
        <v>526</v>
      </c>
      <c r="D129" s="59" t="s">
        <v>372</v>
      </c>
      <c r="E129" s="68">
        <v>300</v>
      </c>
    </row>
    <row r="130" spans="1:5" s="7" customFormat="1" ht="12.75" customHeight="1">
      <c r="A130" s="60" t="s">
        <v>2812</v>
      </c>
      <c r="B130" s="61">
        <v>39492</v>
      </c>
      <c r="C130" s="60" t="s">
        <v>526</v>
      </c>
      <c r="D130" s="65" t="s">
        <v>549</v>
      </c>
      <c r="E130" s="67">
        <v>1200</v>
      </c>
    </row>
    <row r="131" spans="1:5" s="7" customFormat="1" ht="12.75" customHeight="1">
      <c r="A131" s="57" t="s">
        <v>2813</v>
      </c>
      <c r="B131" s="62">
        <v>39486</v>
      </c>
      <c r="C131" s="57" t="s">
        <v>526</v>
      </c>
      <c r="D131" s="59" t="s">
        <v>387</v>
      </c>
      <c r="E131" s="68">
        <v>130</v>
      </c>
    </row>
    <row r="132" spans="1:5" s="7" customFormat="1" ht="12.75" customHeight="1">
      <c r="A132" s="60" t="s">
        <v>2814</v>
      </c>
      <c r="B132" s="61">
        <v>39462</v>
      </c>
      <c r="C132" s="60" t="s">
        <v>526</v>
      </c>
      <c r="D132" s="65" t="s">
        <v>44</v>
      </c>
      <c r="E132" s="67">
        <v>430</v>
      </c>
    </row>
    <row r="133" spans="1:5" s="7" customFormat="1" ht="12.75" customHeight="1">
      <c r="A133" s="46"/>
      <c r="B133" s="46"/>
      <c r="C133" s="46"/>
      <c r="D133" s="46" t="s">
        <v>135</v>
      </c>
      <c r="E133" s="47">
        <f>SUM(E91:E132)</f>
        <v>25337.75</v>
      </c>
    </row>
    <row r="134" spans="1:6" ht="12.75" customHeight="1">
      <c r="A134" s="109"/>
      <c r="B134" s="110"/>
      <c r="C134" s="93"/>
      <c r="D134" s="93"/>
      <c r="E134" s="112"/>
      <c r="F134" s="122"/>
    </row>
    <row r="135" spans="1:255" s="121" customFormat="1" ht="12.75" customHeight="1">
      <c r="A135" s="93"/>
      <c r="B135" s="110"/>
      <c r="C135" s="93"/>
      <c r="D135" s="93"/>
      <c r="E135" s="112"/>
      <c r="F135" s="122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20"/>
      <c r="AV135" s="120"/>
      <c r="AW135" s="120"/>
      <c r="AX135" s="120"/>
      <c r="AY135" s="120"/>
      <c r="AZ135" s="120"/>
      <c r="BA135" s="120"/>
      <c r="BB135" s="120"/>
      <c r="BC135" s="120"/>
      <c r="BD135" s="120"/>
      <c r="BE135" s="120"/>
      <c r="BF135" s="120"/>
      <c r="BG135" s="120"/>
      <c r="BH135" s="120"/>
      <c r="BI135" s="120"/>
      <c r="BJ135" s="120"/>
      <c r="BK135" s="120"/>
      <c r="BL135" s="120"/>
      <c r="BM135" s="120"/>
      <c r="BN135" s="120"/>
      <c r="BO135" s="120"/>
      <c r="BP135" s="120"/>
      <c r="BQ135" s="120"/>
      <c r="BR135" s="120"/>
      <c r="BS135" s="120"/>
      <c r="BT135" s="120"/>
      <c r="BU135" s="120"/>
      <c r="BV135" s="120"/>
      <c r="BW135" s="120"/>
      <c r="BX135" s="120"/>
      <c r="BY135" s="120"/>
      <c r="BZ135" s="120"/>
      <c r="CA135" s="120"/>
      <c r="CB135" s="120"/>
      <c r="CC135" s="120"/>
      <c r="CD135" s="120"/>
      <c r="CE135" s="120"/>
      <c r="CF135" s="120"/>
      <c r="CG135" s="120"/>
      <c r="CH135" s="120"/>
      <c r="CI135" s="120"/>
      <c r="CJ135" s="120"/>
      <c r="CK135" s="120"/>
      <c r="CL135" s="120"/>
      <c r="CM135" s="120"/>
      <c r="CN135" s="120"/>
      <c r="CO135" s="120"/>
      <c r="CP135" s="120"/>
      <c r="CQ135" s="120"/>
      <c r="CR135" s="120"/>
      <c r="CS135" s="120"/>
      <c r="CT135" s="120"/>
      <c r="CU135" s="120"/>
      <c r="CV135" s="120"/>
      <c r="CW135" s="120"/>
      <c r="CX135" s="120"/>
      <c r="CY135" s="120"/>
      <c r="CZ135" s="120"/>
      <c r="DA135" s="120"/>
      <c r="DB135" s="120"/>
      <c r="DC135" s="120"/>
      <c r="DD135" s="120"/>
      <c r="DE135" s="120"/>
      <c r="DF135" s="120"/>
      <c r="DG135" s="120"/>
      <c r="DH135" s="120"/>
      <c r="DI135" s="120"/>
      <c r="DJ135" s="120"/>
      <c r="DK135" s="120"/>
      <c r="DL135" s="120"/>
      <c r="DM135" s="120"/>
      <c r="DN135" s="120"/>
      <c r="DO135" s="120"/>
      <c r="DP135" s="120"/>
      <c r="DQ135" s="120"/>
      <c r="DR135" s="120"/>
      <c r="DS135" s="120"/>
      <c r="DT135" s="120"/>
      <c r="DU135" s="120"/>
      <c r="DV135" s="120"/>
      <c r="DW135" s="120"/>
      <c r="DX135" s="120"/>
      <c r="DY135" s="120"/>
      <c r="DZ135" s="120"/>
      <c r="EA135" s="120"/>
      <c r="EB135" s="120"/>
      <c r="EC135" s="120"/>
      <c r="ED135" s="120"/>
      <c r="EE135" s="120"/>
      <c r="EF135" s="120"/>
      <c r="EG135" s="120"/>
      <c r="EH135" s="120"/>
      <c r="EI135" s="120"/>
      <c r="EJ135" s="120"/>
      <c r="EK135" s="120"/>
      <c r="EL135" s="120"/>
      <c r="EM135" s="120"/>
      <c r="EN135" s="120"/>
      <c r="EO135" s="120"/>
      <c r="EP135" s="120"/>
      <c r="EQ135" s="120"/>
      <c r="ER135" s="120"/>
      <c r="ES135" s="120"/>
      <c r="ET135" s="120"/>
      <c r="EU135" s="120"/>
      <c r="EV135" s="120"/>
      <c r="EW135" s="120"/>
      <c r="EX135" s="120"/>
      <c r="EY135" s="120"/>
      <c r="EZ135" s="120"/>
      <c r="FA135" s="120"/>
      <c r="FB135" s="120"/>
      <c r="FC135" s="120"/>
      <c r="FD135" s="120"/>
      <c r="FE135" s="120"/>
      <c r="FF135" s="120"/>
      <c r="FG135" s="120"/>
      <c r="FH135" s="120"/>
      <c r="FI135" s="120"/>
      <c r="FJ135" s="120"/>
      <c r="FK135" s="120"/>
      <c r="FL135" s="120"/>
      <c r="FM135" s="120"/>
      <c r="FN135" s="120"/>
      <c r="FO135" s="120"/>
      <c r="FP135" s="120"/>
      <c r="FQ135" s="120"/>
      <c r="FR135" s="120"/>
      <c r="FS135" s="120"/>
      <c r="FT135" s="120"/>
      <c r="FU135" s="120"/>
      <c r="FV135" s="120"/>
      <c r="FW135" s="120"/>
      <c r="FX135" s="120"/>
      <c r="FY135" s="120"/>
      <c r="FZ135" s="120"/>
      <c r="GA135" s="120"/>
      <c r="GB135" s="120"/>
      <c r="GC135" s="120"/>
      <c r="GD135" s="120"/>
      <c r="GE135" s="120"/>
      <c r="GF135" s="120"/>
      <c r="GG135" s="120"/>
      <c r="GH135" s="120"/>
      <c r="GI135" s="120"/>
      <c r="GJ135" s="120"/>
      <c r="GK135" s="120"/>
      <c r="GL135" s="120"/>
      <c r="GM135" s="120"/>
      <c r="GN135" s="120"/>
      <c r="GO135" s="120"/>
      <c r="GP135" s="120"/>
      <c r="GQ135" s="120"/>
      <c r="GR135" s="120"/>
      <c r="GS135" s="120"/>
      <c r="GT135" s="120"/>
      <c r="GU135" s="120"/>
      <c r="GV135" s="120"/>
      <c r="GW135" s="120"/>
      <c r="GX135" s="120"/>
      <c r="GY135" s="120"/>
      <c r="GZ135" s="120"/>
      <c r="HA135" s="120"/>
      <c r="HB135" s="120"/>
      <c r="HC135" s="120"/>
      <c r="HD135" s="120"/>
      <c r="HE135" s="120"/>
      <c r="HF135" s="120"/>
      <c r="HG135" s="120"/>
      <c r="HH135" s="120"/>
      <c r="HI135" s="120"/>
      <c r="HJ135" s="120"/>
      <c r="HK135" s="120"/>
      <c r="HL135" s="120"/>
      <c r="HM135" s="120"/>
      <c r="HN135" s="120"/>
      <c r="HO135" s="120"/>
      <c r="HP135" s="120"/>
      <c r="HQ135" s="120"/>
      <c r="HR135" s="120"/>
      <c r="HS135" s="120"/>
      <c r="HT135" s="120"/>
      <c r="HU135" s="120"/>
      <c r="HV135" s="120"/>
      <c r="HW135" s="120"/>
      <c r="HX135" s="120"/>
      <c r="HY135" s="120"/>
      <c r="HZ135" s="120"/>
      <c r="IA135" s="120"/>
      <c r="IB135" s="120"/>
      <c r="IC135" s="120"/>
      <c r="ID135" s="120"/>
      <c r="IE135" s="120"/>
      <c r="IF135" s="120"/>
      <c r="IG135" s="120"/>
      <c r="IH135" s="120"/>
      <c r="II135" s="120"/>
      <c r="IJ135" s="120"/>
      <c r="IK135" s="120"/>
      <c r="IL135" s="120"/>
      <c r="IM135" s="120"/>
      <c r="IN135" s="120"/>
      <c r="IO135" s="120"/>
      <c r="IP135" s="120"/>
      <c r="IQ135" s="120"/>
      <c r="IR135" s="120"/>
      <c r="IS135" s="120"/>
      <c r="IT135" s="120"/>
      <c r="IU135" s="120"/>
    </row>
    <row r="136" spans="1:5" s="84" customFormat="1" ht="19.5" customHeight="1">
      <c r="A136" s="220" t="s">
        <v>136</v>
      </c>
      <c r="B136" s="221"/>
      <c r="C136" s="221"/>
      <c r="D136" s="221"/>
      <c r="E136" s="221"/>
    </row>
    <row r="137" spans="1:5" ht="12.75" customHeight="1">
      <c r="A137" s="50" t="s">
        <v>3</v>
      </c>
      <c r="B137" s="50" t="s">
        <v>3208</v>
      </c>
      <c r="C137" s="44" t="s">
        <v>4</v>
      </c>
      <c r="D137" s="50" t="s">
        <v>5</v>
      </c>
      <c r="E137" s="45" t="s">
        <v>669</v>
      </c>
    </row>
    <row r="138" spans="1:5" s="7" customFormat="1" ht="12.75" customHeight="1">
      <c r="A138" s="63" t="s">
        <v>2777</v>
      </c>
      <c r="B138" s="86">
        <v>39430</v>
      </c>
      <c r="C138" s="63" t="s">
        <v>526</v>
      </c>
      <c r="D138" s="64" t="s">
        <v>298</v>
      </c>
      <c r="E138" s="66">
        <v>200</v>
      </c>
    </row>
    <row r="139" spans="1:5" s="7" customFormat="1" ht="12.75" customHeight="1">
      <c r="A139" s="60" t="s">
        <v>2778</v>
      </c>
      <c r="B139" s="61">
        <v>39426</v>
      </c>
      <c r="C139" s="60" t="s">
        <v>526</v>
      </c>
      <c r="D139" s="65" t="s">
        <v>570</v>
      </c>
      <c r="E139" s="67">
        <v>150</v>
      </c>
    </row>
    <row r="140" spans="1:5" s="7" customFormat="1" ht="12.75" customHeight="1">
      <c r="A140" s="57" t="s">
        <v>2779</v>
      </c>
      <c r="B140" s="62">
        <v>39419</v>
      </c>
      <c r="C140" s="57" t="s">
        <v>526</v>
      </c>
      <c r="D140" s="59" t="s">
        <v>571</v>
      </c>
      <c r="E140" s="68">
        <v>22.5</v>
      </c>
    </row>
    <row r="141" spans="1:5" s="7" customFormat="1" ht="12.75" customHeight="1">
      <c r="A141" s="60" t="s">
        <v>572</v>
      </c>
      <c r="B141" s="61">
        <v>39377</v>
      </c>
      <c r="C141" s="60" t="s">
        <v>526</v>
      </c>
      <c r="D141" s="65" t="s">
        <v>573</v>
      </c>
      <c r="E141" s="67">
        <v>1100</v>
      </c>
    </row>
    <row r="142" spans="1:5" s="7" customFormat="1" ht="12.75" customHeight="1">
      <c r="A142" s="57" t="s">
        <v>2761</v>
      </c>
      <c r="B142" s="62">
        <v>39345</v>
      </c>
      <c r="C142" s="57" t="s">
        <v>526</v>
      </c>
      <c r="D142" s="59" t="s">
        <v>574</v>
      </c>
      <c r="E142" s="68">
        <v>50</v>
      </c>
    </row>
    <row r="143" spans="1:5" s="7" customFormat="1" ht="12.75" customHeight="1">
      <c r="A143" s="60" t="s">
        <v>2762</v>
      </c>
      <c r="B143" s="61">
        <v>39325</v>
      </c>
      <c r="C143" s="60" t="s">
        <v>526</v>
      </c>
      <c r="D143" s="65" t="s">
        <v>575</v>
      </c>
      <c r="E143" s="67">
        <v>120</v>
      </c>
    </row>
    <row r="144" spans="1:5" s="7" customFormat="1" ht="12.75" customHeight="1">
      <c r="A144" s="57" t="s">
        <v>2763</v>
      </c>
      <c r="B144" s="62">
        <v>39287</v>
      </c>
      <c r="C144" s="57" t="s">
        <v>526</v>
      </c>
      <c r="D144" s="59" t="s">
        <v>576</v>
      </c>
      <c r="E144" s="68">
        <v>504</v>
      </c>
    </row>
    <row r="145" spans="1:5" s="7" customFormat="1" ht="12.75" customHeight="1">
      <c r="A145" s="60" t="s">
        <v>2764</v>
      </c>
      <c r="B145" s="61">
        <v>39280</v>
      </c>
      <c r="C145" s="60" t="s">
        <v>526</v>
      </c>
      <c r="D145" s="65" t="s">
        <v>577</v>
      </c>
      <c r="E145" s="67">
        <v>4800</v>
      </c>
    </row>
    <row r="146" spans="1:5" s="7" customFormat="1" ht="12.75" customHeight="1">
      <c r="A146" s="57" t="s">
        <v>2765</v>
      </c>
      <c r="B146" s="62">
        <v>39254</v>
      </c>
      <c r="C146" s="57" t="s">
        <v>526</v>
      </c>
      <c r="D146" s="59" t="s">
        <v>347</v>
      </c>
      <c r="E146" s="68">
        <v>400</v>
      </c>
    </row>
    <row r="147" spans="1:5" s="7" customFormat="1" ht="12.75" customHeight="1">
      <c r="A147" s="60" t="s">
        <v>2766</v>
      </c>
      <c r="B147" s="61">
        <v>39230</v>
      </c>
      <c r="C147" s="60" t="s">
        <v>526</v>
      </c>
      <c r="D147" s="65" t="s">
        <v>578</v>
      </c>
      <c r="E147" s="67">
        <v>450</v>
      </c>
    </row>
    <row r="148" spans="1:5" s="7" customFormat="1" ht="12.75" customHeight="1">
      <c r="A148" s="57" t="s">
        <v>2767</v>
      </c>
      <c r="B148" s="62">
        <v>39224</v>
      </c>
      <c r="C148" s="57" t="s">
        <v>526</v>
      </c>
      <c r="D148" s="59" t="s">
        <v>579</v>
      </c>
      <c r="E148" s="68">
        <v>350</v>
      </c>
    </row>
    <row r="149" spans="1:5" s="7" customFormat="1" ht="12.75" customHeight="1">
      <c r="A149" s="60" t="s">
        <v>2768</v>
      </c>
      <c r="B149" s="61">
        <v>39220</v>
      </c>
      <c r="C149" s="60" t="s">
        <v>526</v>
      </c>
      <c r="D149" s="65" t="s">
        <v>580</v>
      </c>
      <c r="E149" s="67">
        <v>119</v>
      </c>
    </row>
    <row r="150" spans="1:5" s="7" customFormat="1" ht="12.75" customHeight="1">
      <c r="A150" s="57" t="s">
        <v>2769</v>
      </c>
      <c r="B150" s="62">
        <v>39177</v>
      </c>
      <c r="C150" s="57" t="s">
        <v>526</v>
      </c>
      <c r="D150" s="59" t="s">
        <v>581</v>
      </c>
      <c r="E150" s="68">
        <v>10</v>
      </c>
    </row>
    <row r="151" spans="1:5" s="7" customFormat="1" ht="12.75" customHeight="1">
      <c r="A151" s="60" t="s">
        <v>2770</v>
      </c>
      <c r="B151" s="61">
        <v>39171</v>
      </c>
      <c r="C151" s="60" t="s">
        <v>526</v>
      </c>
      <c r="D151" s="65" t="s">
        <v>582</v>
      </c>
      <c r="E151" s="67">
        <v>180</v>
      </c>
    </row>
    <row r="152" spans="1:5" s="7" customFormat="1" ht="12.75" customHeight="1">
      <c r="A152" s="57" t="s">
        <v>2771</v>
      </c>
      <c r="B152" s="62">
        <v>39171</v>
      </c>
      <c r="C152" s="57" t="s">
        <v>526</v>
      </c>
      <c r="D152" s="59" t="s">
        <v>583</v>
      </c>
      <c r="E152" s="68">
        <v>80</v>
      </c>
    </row>
    <row r="153" spans="1:5" s="7" customFormat="1" ht="12.75" customHeight="1">
      <c r="A153" s="60" t="s">
        <v>2772</v>
      </c>
      <c r="B153" s="61">
        <v>39170</v>
      </c>
      <c r="C153" s="60" t="s">
        <v>526</v>
      </c>
      <c r="D153" s="65" t="s">
        <v>584</v>
      </c>
      <c r="E153" s="67">
        <v>80</v>
      </c>
    </row>
    <row r="154" spans="1:5" s="7" customFormat="1" ht="12.75" customHeight="1">
      <c r="A154" s="57" t="s">
        <v>2773</v>
      </c>
      <c r="B154" s="62">
        <v>39147</v>
      </c>
      <c r="C154" s="57" t="s">
        <v>526</v>
      </c>
      <c r="D154" s="59" t="s">
        <v>585</v>
      </c>
      <c r="E154" s="68">
        <v>120</v>
      </c>
    </row>
    <row r="155" spans="1:5" s="7" customFormat="1" ht="12.75" customHeight="1">
      <c r="A155" s="60" t="s">
        <v>2774</v>
      </c>
      <c r="B155" s="61">
        <v>39129</v>
      </c>
      <c r="C155" s="60" t="s">
        <v>526</v>
      </c>
      <c r="D155" s="65" t="s">
        <v>579</v>
      </c>
      <c r="E155" s="67">
        <v>340</v>
      </c>
    </row>
    <row r="156" spans="1:5" s="7" customFormat="1" ht="12.75" customHeight="1">
      <c r="A156" s="57" t="s">
        <v>2775</v>
      </c>
      <c r="B156" s="62">
        <v>39101</v>
      </c>
      <c r="C156" s="57" t="s">
        <v>526</v>
      </c>
      <c r="D156" s="59" t="s">
        <v>586</v>
      </c>
      <c r="E156" s="68">
        <v>550</v>
      </c>
    </row>
    <row r="157" spans="1:5" s="7" customFormat="1" ht="12.75" customHeight="1">
      <c r="A157" s="60" t="s">
        <v>2776</v>
      </c>
      <c r="B157" s="61">
        <v>39098</v>
      </c>
      <c r="C157" s="60" t="s">
        <v>526</v>
      </c>
      <c r="D157" s="65" t="s">
        <v>587</v>
      </c>
      <c r="E157" s="67">
        <v>100</v>
      </c>
    </row>
    <row r="158" spans="1:5" s="7" customFormat="1" ht="12.75" customHeight="1">
      <c r="A158" s="46"/>
      <c r="B158" s="46"/>
      <c r="C158" s="46"/>
      <c r="D158" s="46" t="s">
        <v>276</v>
      </c>
      <c r="E158" s="47">
        <f>SUM(E138:E157)</f>
        <v>9725.5</v>
      </c>
    </row>
    <row r="159" spans="1:6" ht="12.75" customHeight="1">
      <c r="A159" s="113"/>
      <c r="B159" s="114"/>
      <c r="C159" s="115"/>
      <c r="D159" s="116"/>
      <c r="E159" s="117"/>
      <c r="F159" s="122"/>
    </row>
  </sheetData>
  <sheetProtection/>
  <mergeCells count="12">
    <mergeCell ref="A37:E37"/>
    <mergeCell ref="A43:E43"/>
    <mergeCell ref="A49:E49"/>
    <mergeCell ref="A89:E89"/>
    <mergeCell ref="A136:E136"/>
    <mergeCell ref="A30:E30"/>
    <mergeCell ref="A24:E24"/>
    <mergeCell ref="A5:E5"/>
    <mergeCell ref="A1:E1"/>
    <mergeCell ref="A12:E12"/>
    <mergeCell ref="A18:E18"/>
    <mergeCell ref="A6:E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  <rowBreaks count="2" manualBreakCount="2">
    <brk id="59" max="4" man="1"/>
    <brk id="121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65"/>
  <sheetViews>
    <sheetView showGridLines="0" showRowColHeaders="0" zoomScale="85" zoomScaleNormal="85" zoomScalePageLayoutView="0" workbookViewId="0" topLeftCell="A1">
      <selection activeCell="A5" sqref="A5:E5"/>
    </sheetView>
  </sheetViews>
  <sheetFormatPr defaultColWidth="9.140625" defaultRowHeight="12.75"/>
  <cols>
    <col min="1" max="2" width="25.7109375" style="7" customWidth="1"/>
    <col min="3" max="3" width="20.7109375" style="7" customWidth="1"/>
    <col min="4" max="4" width="70.7109375" style="7" customWidth="1"/>
    <col min="5" max="5" width="30.7109375" style="7" customWidth="1"/>
    <col min="6" max="16384" width="9.140625" style="7" customWidth="1"/>
  </cols>
  <sheetData>
    <row r="1" spans="1:6" s="6" customFormat="1" ht="19.5" customHeight="1">
      <c r="A1" s="222" t="s">
        <v>3212</v>
      </c>
      <c r="B1" s="223"/>
      <c r="C1" s="223"/>
      <c r="D1" s="223"/>
      <c r="E1" s="223"/>
      <c r="F1" s="5"/>
    </row>
    <row r="2" spans="1:5" s="124" customFormat="1" ht="30" customHeight="1">
      <c r="A2" s="31" t="s">
        <v>277</v>
      </c>
      <c r="B2" s="123"/>
      <c r="C2" s="123"/>
      <c r="D2" s="123"/>
      <c r="E2" s="123"/>
    </row>
    <row r="3" s="14" customFormat="1" ht="12.75" customHeight="1"/>
    <row r="4" spans="1:5" s="12" customFormat="1" ht="12.75" customHeight="1">
      <c r="A4" s="224"/>
      <c r="B4" s="224"/>
      <c r="C4" s="224"/>
      <c r="D4" s="224"/>
      <c r="E4" s="224"/>
    </row>
    <row r="5" spans="1:5" s="12" customFormat="1" ht="19.5" customHeight="1">
      <c r="A5" s="217" t="s">
        <v>523</v>
      </c>
      <c r="B5" s="217"/>
      <c r="C5" s="217"/>
      <c r="D5" s="217"/>
      <c r="E5" s="217"/>
    </row>
    <row r="6" spans="1:5" s="75" customFormat="1" ht="19.5" customHeight="1">
      <c r="A6" s="220" t="s">
        <v>3214</v>
      </c>
      <c r="B6" s="221"/>
      <c r="C6" s="221"/>
      <c r="D6" s="221"/>
      <c r="E6" s="221"/>
    </row>
    <row r="7" spans="1:5" s="98" customFormat="1" ht="12.75" customHeight="1">
      <c r="A7" s="50" t="s">
        <v>278</v>
      </c>
      <c r="B7" s="50" t="s">
        <v>3206</v>
      </c>
      <c r="C7" s="44" t="s">
        <v>4</v>
      </c>
      <c r="D7" s="50" t="s">
        <v>5</v>
      </c>
      <c r="E7" s="45" t="s">
        <v>3207</v>
      </c>
    </row>
    <row r="8" spans="1:5" ht="12.75" customHeight="1">
      <c r="A8" s="63"/>
      <c r="B8" s="86"/>
      <c r="C8" s="63"/>
      <c r="D8" s="64"/>
      <c r="E8" s="66"/>
    </row>
    <row r="9" spans="1:5" ht="12.75" customHeight="1">
      <c r="A9" s="46"/>
      <c r="B9" s="46"/>
      <c r="C9" s="46"/>
      <c r="D9" s="46" t="s">
        <v>3215</v>
      </c>
      <c r="E9" s="47">
        <v>0</v>
      </c>
    </row>
    <row r="10" spans="1:5" s="120" customFormat="1" ht="12.75" customHeight="1">
      <c r="A10" s="103"/>
      <c r="B10" s="103"/>
      <c r="C10" s="103"/>
      <c r="D10" s="103"/>
      <c r="E10" s="103"/>
    </row>
    <row r="11" spans="1:5" s="120" customFormat="1" ht="12.75" customHeight="1">
      <c r="A11" s="103"/>
      <c r="B11" s="103"/>
      <c r="C11" s="103"/>
      <c r="D11" s="103"/>
      <c r="E11" s="103"/>
    </row>
    <row r="12" spans="1:5" s="75" customFormat="1" ht="19.5" customHeight="1">
      <c r="A12" s="220" t="s">
        <v>2359</v>
      </c>
      <c r="B12" s="221"/>
      <c r="C12" s="221"/>
      <c r="D12" s="221"/>
      <c r="E12" s="221"/>
    </row>
    <row r="13" spans="1:5" s="98" customFormat="1" ht="12.75" customHeight="1">
      <c r="A13" s="50" t="s">
        <v>278</v>
      </c>
      <c r="B13" s="50" t="s">
        <v>3206</v>
      </c>
      <c r="C13" s="44" t="s">
        <v>4</v>
      </c>
      <c r="D13" s="50" t="s">
        <v>5</v>
      </c>
      <c r="E13" s="45" t="s">
        <v>3207</v>
      </c>
    </row>
    <row r="14" spans="1:5" ht="12.75" customHeight="1">
      <c r="A14" s="63"/>
      <c r="B14" s="86"/>
      <c r="C14" s="63"/>
      <c r="D14" s="64"/>
      <c r="E14" s="66"/>
    </row>
    <row r="15" spans="1:5" ht="12.75" customHeight="1">
      <c r="A15" s="46"/>
      <c r="B15" s="46"/>
      <c r="C15" s="46"/>
      <c r="D15" s="46" t="s">
        <v>2361</v>
      </c>
      <c r="E15" s="47">
        <v>0</v>
      </c>
    </row>
    <row r="16" spans="1:5" s="120" customFormat="1" ht="12.75" customHeight="1">
      <c r="A16" s="103"/>
      <c r="B16" s="103"/>
      <c r="C16" s="103"/>
      <c r="D16" s="103"/>
      <c r="E16" s="103"/>
    </row>
    <row r="17" spans="1:5" s="120" customFormat="1" ht="12.75" customHeight="1">
      <c r="A17" s="103"/>
      <c r="B17" s="103"/>
      <c r="C17" s="103"/>
      <c r="D17" s="103"/>
      <c r="E17" s="103"/>
    </row>
    <row r="18" spans="1:5" s="75" customFormat="1" ht="19.5" customHeight="1">
      <c r="A18" s="220" t="s">
        <v>2135</v>
      </c>
      <c r="B18" s="221"/>
      <c r="C18" s="221"/>
      <c r="D18" s="221"/>
      <c r="E18" s="221"/>
    </row>
    <row r="19" spans="1:5" s="98" customFormat="1" ht="12.75" customHeight="1">
      <c r="A19" s="50" t="s">
        <v>278</v>
      </c>
      <c r="B19" s="50" t="s">
        <v>3206</v>
      </c>
      <c r="C19" s="44" t="s">
        <v>4</v>
      </c>
      <c r="D19" s="50" t="s">
        <v>5</v>
      </c>
      <c r="E19" s="45" t="s">
        <v>3207</v>
      </c>
    </row>
    <row r="20" spans="1:5" ht="12.75" customHeight="1">
      <c r="A20" s="63"/>
      <c r="B20" s="86"/>
      <c r="C20" s="63"/>
      <c r="D20" s="64"/>
      <c r="E20" s="66"/>
    </row>
    <row r="21" spans="1:5" ht="12.75" customHeight="1">
      <c r="A21" s="46"/>
      <c r="B21" s="46"/>
      <c r="C21" s="46"/>
      <c r="D21" s="46" t="s">
        <v>2127</v>
      </c>
      <c r="E21" s="47">
        <v>0</v>
      </c>
    </row>
    <row r="22" spans="1:5" s="120" customFormat="1" ht="12.75" customHeight="1">
      <c r="A22" s="103"/>
      <c r="B22" s="103"/>
      <c r="C22" s="103"/>
      <c r="D22" s="103"/>
      <c r="E22" s="103"/>
    </row>
    <row r="23" spans="1:5" s="120" customFormat="1" ht="12.75" customHeight="1">
      <c r="A23" s="103"/>
      <c r="B23" s="103"/>
      <c r="C23" s="103"/>
      <c r="D23" s="103"/>
      <c r="E23" s="103"/>
    </row>
    <row r="24" spans="1:5" s="75" customFormat="1" ht="19.5" customHeight="1">
      <c r="A24" s="220" t="s">
        <v>1795</v>
      </c>
      <c r="B24" s="221"/>
      <c r="C24" s="221"/>
      <c r="D24" s="221"/>
      <c r="E24" s="221"/>
    </row>
    <row r="25" spans="1:5" s="98" customFormat="1" ht="12.75" customHeight="1">
      <c r="A25" s="50" t="s">
        <v>278</v>
      </c>
      <c r="B25" s="50" t="s">
        <v>3206</v>
      </c>
      <c r="C25" s="44" t="s">
        <v>4</v>
      </c>
      <c r="D25" s="50" t="s">
        <v>5</v>
      </c>
      <c r="E25" s="45" t="s">
        <v>3207</v>
      </c>
    </row>
    <row r="26" spans="1:5" ht="12.75" customHeight="1">
      <c r="A26" s="63"/>
      <c r="B26" s="86"/>
      <c r="C26" s="63"/>
      <c r="D26" s="64"/>
      <c r="E26" s="66"/>
    </row>
    <row r="27" spans="1:5" ht="12.75" customHeight="1">
      <c r="A27" s="46"/>
      <c r="B27" s="46"/>
      <c r="C27" s="46"/>
      <c r="D27" s="46" t="s">
        <v>1798</v>
      </c>
      <c r="E27" s="47">
        <v>0</v>
      </c>
    </row>
    <row r="28" spans="1:5" s="120" customFormat="1" ht="12.75" customHeight="1">
      <c r="A28" s="103"/>
      <c r="B28" s="103"/>
      <c r="C28" s="103"/>
      <c r="D28" s="103"/>
      <c r="E28" s="103"/>
    </row>
    <row r="29" spans="1:5" s="120" customFormat="1" ht="12.75" customHeight="1">
      <c r="A29" s="103"/>
      <c r="B29" s="103"/>
      <c r="C29" s="103"/>
      <c r="D29" s="103"/>
      <c r="E29" s="103"/>
    </row>
    <row r="30" spans="1:5" s="75" customFormat="1" ht="19.5" customHeight="1">
      <c r="A30" s="220" t="s">
        <v>1488</v>
      </c>
      <c r="B30" s="221"/>
      <c r="C30" s="221"/>
      <c r="D30" s="221"/>
      <c r="E30" s="221"/>
    </row>
    <row r="31" spans="1:5" s="98" customFormat="1" ht="12.75" customHeight="1">
      <c r="A31" s="50" t="s">
        <v>278</v>
      </c>
      <c r="B31" s="50" t="s">
        <v>3206</v>
      </c>
      <c r="C31" s="44" t="s">
        <v>4</v>
      </c>
      <c r="D31" s="50" t="s">
        <v>5</v>
      </c>
      <c r="E31" s="45" t="s">
        <v>3207</v>
      </c>
    </row>
    <row r="32" spans="1:5" ht="12.75" customHeight="1">
      <c r="A32" s="63"/>
      <c r="B32" s="86"/>
      <c r="C32" s="63"/>
      <c r="D32" s="64"/>
      <c r="E32" s="66"/>
    </row>
    <row r="33" spans="1:5" ht="12.75" customHeight="1">
      <c r="A33" s="46"/>
      <c r="B33" s="46"/>
      <c r="C33" s="46"/>
      <c r="D33" s="46" t="s">
        <v>1485</v>
      </c>
      <c r="E33" s="47">
        <v>0</v>
      </c>
    </row>
    <row r="34" spans="1:5" s="120" customFormat="1" ht="12.75" customHeight="1">
      <c r="A34" s="103"/>
      <c r="B34" s="103"/>
      <c r="C34" s="103"/>
      <c r="D34" s="103"/>
      <c r="E34" s="103"/>
    </row>
    <row r="35" spans="1:5" s="120" customFormat="1" ht="12.75" customHeight="1">
      <c r="A35" s="103"/>
      <c r="B35" s="103"/>
      <c r="C35" s="103"/>
      <c r="D35" s="103"/>
      <c r="E35" s="103"/>
    </row>
    <row r="36" spans="1:5" s="75" customFormat="1" ht="19.5" customHeight="1">
      <c r="A36" s="220" t="s">
        <v>524</v>
      </c>
      <c r="B36" s="221"/>
      <c r="C36" s="221"/>
      <c r="D36" s="221"/>
      <c r="E36" s="221"/>
    </row>
    <row r="37" spans="1:5" s="98" customFormat="1" ht="12.75" customHeight="1">
      <c r="A37" s="50" t="s">
        <v>278</v>
      </c>
      <c r="B37" s="50" t="s">
        <v>3206</v>
      </c>
      <c r="C37" s="44" t="s">
        <v>4</v>
      </c>
      <c r="D37" s="50" t="s">
        <v>5</v>
      </c>
      <c r="E37" s="45" t="s">
        <v>3207</v>
      </c>
    </row>
    <row r="38" spans="1:5" ht="12.75" customHeight="1">
      <c r="A38" s="63"/>
      <c r="B38" s="86">
        <v>40595</v>
      </c>
      <c r="C38" s="63" t="s">
        <v>526</v>
      </c>
      <c r="D38" s="64" t="s">
        <v>1291</v>
      </c>
      <c r="E38" s="66">
        <v>100</v>
      </c>
    </row>
    <row r="39" spans="1:5" ht="12.75" customHeight="1">
      <c r="A39" s="46"/>
      <c r="B39" s="46"/>
      <c r="C39" s="46"/>
      <c r="D39" s="46" t="s">
        <v>6</v>
      </c>
      <c r="E39" s="47">
        <f>SUM(E38)</f>
        <v>100</v>
      </c>
    </row>
    <row r="40" spans="1:5" s="120" customFormat="1" ht="12.75" customHeight="1">
      <c r="A40" s="103"/>
      <c r="B40" s="103"/>
      <c r="C40" s="103"/>
      <c r="D40" s="103"/>
      <c r="E40" s="103"/>
    </row>
    <row r="41" spans="1:5" s="120" customFormat="1" ht="12.75" customHeight="1">
      <c r="A41" s="103"/>
      <c r="B41" s="103"/>
      <c r="C41" s="103"/>
      <c r="D41" s="103"/>
      <c r="E41" s="103"/>
    </row>
    <row r="42" spans="1:5" s="75" customFormat="1" ht="19.5" customHeight="1">
      <c r="A42" s="220" t="s">
        <v>525</v>
      </c>
      <c r="B42" s="221"/>
      <c r="C42" s="221"/>
      <c r="D42" s="221"/>
      <c r="E42" s="221"/>
    </row>
    <row r="43" spans="1:5" s="98" customFormat="1" ht="12.75" customHeight="1">
      <c r="A43" s="50" t="s">
        <v>278</v>
      </c>
      <c r="B43" s="50" t="s">
        <v>3206</v>
      </c>
      <c r="C43" s="44" t="s">
        <v>4</v>
      </c>
      <c r="D43" s="50" t="s">
        <v>5</v>
      </c>
      <c r="E43" s="45" t="s">
        <v>279</v>
      </c>
    </row>
    <row r="44" spans="1:5" ht="12.75" customHeight="1">
      <c r="A44" s="63"/>
      <c r="B44" s="86"/>
      <c r="C44" s="63"/>
      <c r="D44" s="64"/>
      <c r="E44" s="66"/>
    </row>
    <row r="45" spans="1:5" ht="12.75" customHeight="1">
      <c r="A45" s="46"/>
      <c r="B45" s="46"/>
      <c r="C45" s="46"/>
      <c r="D45" s="46" t="s">
        <v>59</v>
      </c>
      <c r="E45" s="47">
        <v>0</v>
      </c>
    </row>
    <row r="46" spans="1:5" s="120" customFormat="1" ht="12.75" customHeight="1">
      <c r="A46" s="103"/>
      <c r="B46" s="103"/>
      <c r="C46" s="103"/>
      <c r="D46" s="103"/>
      <c r="E46" s="103"/>
    </row>
    <row r="47" spans="1:5" s="120" customFormat="1" ht="12.75" customHeight="1">
      <c r="A47" s="103"/>
      <c r="B47" s="103"/>
      <c r="C47" s="103"/>
      <c r="D47" s="103"/>
      <c r="E47" s="103"/>
    </row>
    <row r="48" spans="1:5" s="75" customFormat="1" ht="19.5" customHeight="1">
      <c r="A48" s="220" t="s">
        <v>60</v>
      </c>
      <c r="B48" s="221"/>
      <c r="C48" s="221"/>
      <c r="D48" s="221"/>
      <c r="E48" s="221"/>
    </row>
    <row r="49" spans="1:5" s="98" customFormat="1" ht="12.75" customHeight="1">
      <c r="A49" s="50" t="s">
        <v>278</v>
      </c>
      <c r="B49" s="50" t="s">
        <v>3206</v>
      </c>
      <c r="C49" s="44" t="s">
        <v>4</v>
      </c>
      <c r="D49" s="50" t="s">
        <v>5</v>
      </c>
      <c r="E49" s="45" t="s">
        <v>279</v>
      </c>
    </row>
    <row r="50" spans="1:5" ht="12.75" customHeight="1">
      <c r="A50" s="63"/>
      <c r="B50" s="86">
        <v>39864</v>
      </c>
      <c r="C50" s="63" t="s">
        <v>526</v>
      </c>
      <c r="D50" s="64" t="s">
        <v>588</v>
      </c>
      <c r="E50" s="66">
        <v>400</v>
      </c>
    </row>
    <row r="51" spans="1:5" ht="12.75" customHeight="1">
      <c r="A51" s="46"/>
      <c r="B51" s="46"/>
      <c r="C51" s="46"/>
      <c r="D51" s="46" t="s">
        <v>108</v>
      </c>
      <c r="E51" s="47">
        <f>SUM(E50)</f>
        <v>400</v>
      </c>
    </row>
    <row r="52" spans="1:5" s="120" customFormat="1" ht="12.75" customHeight="1">
      <c r="A52" s="103"/>
      <c r="B52" s="103"/>
      <c r="C52" s="103"/>
      <c r="D52" s="103"/>
      <c r="E52" s="103"/>
    </row>
    <row r="53" spans="1:5" s="120" customFormat="1" ht="12.75" customHeight="1">
      <c r="A53" s="103"/>
      <c r="B53" s="103"/>
      <c r="C53" s="103"/>
      <c r="D53" s="103"/>
      <c r="E53" s="103"/>
    </row>
    <row r="54" spans="1:5" s="75" customFormat="1" ht="19.5" customHeight="1">
      <c r="A54" s="220" t="s">
        <v>109</v>
      </c>
      <c r="B54" s="221"/>
      <c r="C54" s="221"/>
      <c r="D54" s="221"/>
      <c r="E54" s="221"/>
    </row>
    <row r="55" spans="1:5" s="98" customFormat="1" ht="12.75" customHeight="1">
      <c r="A55" s="50" t="s">
        <v>278</v>
      </c>
      <c r="B55" s="50" t="s">
        <v>3206</v>
      </c>
      <c r="C55" s="44" t="s">
        <v>4</v>
      </c>
      <c r="D55" s="50" t="s">
        <v>5</v>
      </c>
      <c r="E55" s="45" t="s">
        <v>279</v>
      </c>
    </row>
    <row r="56" spans="1:5" ht="12.75" customHeight="1">
      <c r="A56" s="63"/>
      <c r="B56" s="86">
        <v>39566</v>
      </c>
      <c r="C56" s="63" t="s">
        <v>526</v>
      </c>
      <c r="D56" s="64" t="s">
        <v>389</v>
      </c>
      <c r="E56" s="66">
        <v>100</v>
      </c>
    </row>
    <row r="57" spans="1:5" ht="12.75" customHeight="1">
      <c r="A57" s="46"/>
      <c r="B57" s="46"/>
      <c r="C57" s="46"/>
      <c r="D57" s="46" t="s">
        <v>135</v>
      </c>
      <c r="E57" s="47">
        <f>E56</f>
        <v>100</v>
      </c>
    </row>
    <row r="58" spans="1:5" s="120" customFormat="1" ht="12.75" customHeight="1">
      <c r="A58" s="103"/>
      <c r="B58" s="103"/>
      <c r="C58" s="103"/>
      <c r="D58" s="103"/>
      <c r="E58" s="103"/>
    </row>
    <row r="59" spans="1:5" s="120" customFormat="1" ht="12.75" customHeight="1">
      <c r="A59" s="103"/>
      <c r="B59" s="103"/>
      <c r="C59" s="103"/>
      <c r="D59" s="103"/>
      <c r="E59" s="103"/>
    </row>
    <row r="60" spans="1:5" s="75" customFormat="1" ht="19.5" customHeight="1">
      <c r="A60" s="220" t="s">
        <v>136</v>
      </c>
      <c r="B60" s="221"/>
      <c r="C60" s="221"/>
      <c r="D60" s="221"/>
      <c r="E60" s="221"/>
    </row>
    <row r="61" spans="1:5" s="98" customFormat="1" ht="12.75" customHeight="1">
      <c r="A61" s="50" t="s">
        <v>278</v>
      </c>
      <c r="B61" s="50" t="s">
        <v>3206</v>
      </c>
      <c r="C61" s="44" t="s">
        <v>4</v>
      </c>
      <c r="D61" s="50" t="s">
        <v>5</v>
      </c>
      <c r="E61" s="45" t="s">
        <v>279</v>
      </c>
    </row>
    <row r="62" spans="1:5" ht="12.75" customHeight="1">
      <c r="A62" s="63"/>
      <c r="B62" s="86"/>
      <c r="C62" s="63"/>
      <c r="D62" s="64"/>
      <c r="E62" s="66"/>
    </row>
    <row r="63" spans="1:5" ht="12.75" customHeight="1">
      <c r="A63" s="46"/>
      <c r="B63" s="46"/>
      <c r="C63" s="46"/>
      <c r="D63" s="46" t="s">
        <v>276</v>
      </c>
      <c r="E63" s="47">
        <v>0</v>
      </c>
    </row>
    <row r="64" spans="1:5" s="120" customFormat="1" ht="12.75" customHeight="1">
      <c r="A64" s="103"/>
      <c r="B64" s="103"/>
      <c r="C64" s="103"/>
      <c r="D64" s="103"/>
      <c r="E64" s="103"/>
    </row>
    <row r="65" spans="1:5" s="120" customFormat="1" ht="12.75" customHeight="1">
      <c r="A65" s="103"/>
      <c r="B65" s="103"/>
      <c r="C65" s="103"/>
      <c r="D65" s="103"/>
      <c r="E65" s="103"/>
    </row>
  </sheetData>
  <sheetProtection/>
  <mergeCells count="13">
    <mergeCell ref="A54:E54"/>
    <mergeCell ref="A60:E60"/>
    <mergeCell ref="A24:E24"/>
    <mergeCell ref="A30:E30"/>
    <mergeCell ref="A36:E36"/>
    <mergeCell ref="A42:E42"/>
    <mergeCell ref="A48:E48"/>
    <mergeCell ref="A5:E5"/>
    <mergeCell ref="A4:E4"/>
    <mergeCell ref="A1:E1"/>
    <mergeCell ref="A12:E12"/>
    <mergeCell ref="A18:E18"/>
    <mergeCell ref="A6:E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ANBID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Tabelas de Registros - Maio/2016</dc:title>
  <dc:subject/>
  <dc:creator>Cíntia Barcelos</dc:creator>
  <cp:keywords/>
  <dc:description/>
  <cp:lastModifiedBy>Jose Carlos Oliveira Farias</cp:lastModifiedBy>
  <cp:lastPrinted>2013-04-04T19:35:40Z</cp:lastPrinted>
  <dcterms:created xsi:type="dcterms:W3CDTF">2001-09-14T15:31:26Z</dcterms:created>
  <dcterms:modified xsi:type="dcterms:W3CDTF">2016-05-09T12:57:38Z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DocumentoImagemDestaq">
    <vt:lpwstr/>
  </property>
  <property fmtid="{D5CDD505-2E9C-101B-9397-08002B2CF9AE}" pid="4" name="DocumentoDa">
    <vt:lpwstr>2016-05-09T09:59:00Z</vt:lpwstr>
  </property>
  <property fmtid="{D5CDD505-2E9C-101B-9397-08002B2CF9AE}" pid="5" name="Categorias do Documen">
    <vt:lpwstr/>
  </property>
  <property fmtid="{D5CDD505-2E9C-101B-9397-08002B2CF9AE}" pid="6" name="OrdemDocumen">
    <vt:lpwstr>15.0000000000000</vt:lpwstr>
  </property>
  <property fmtid="{D5CDD505-2E9C-101B-9397-08002B2CF9AE}" pid="7" name="RoutingRuleDescripti">
    <vt:lpwstr/>
  </property>
</Properties>
</file>