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Financiamento_de_Projetos\Boletim\2018\"/>
    </mc:Choice>
  </mc:AlternateContent>
  <bookViews>
    <workbookView xWindow="-150" yWindow="405" windowWidth="19440" windowHeight="5655" tabRatio="797"/>
  </bookViews>
  <sheets>
    <sheet name="Índice" sheetId="70" r:id="rId1"/>
    <sheet name="Pág 1 - Números Project Finance" sheetId="61" r:id="rId2"/>
    <sheet name="Pág 2 - Concessões " sheetId="79" r:id="rId3"/>
    <sheet name="Pág 3 - Fontes de Financiamento" sheetId="74" r:id="rId4"/>
    <sheet name="Apoio - Origem do Capital" sheetId="77" state="hidden" r:id="rId5"/>
    <sheet name="Apoio - Setor" sheetId="78" state="hidden" r:id="rId6"/>
    <sheet name="Pág 4 - Setor" sheetId="76" r:id="rId7"/>
    <sheet name="Pág 5 - Expediente" sheetId="53" r:id="rId8"/>
  </sheets>
  <definedNames>
    <definedName name="_xlnm._FilterDatabase" localSheetId="6" hidden="1">'Pág 4 - Setor'!#REF!</definedName>
    <definedName name="co_rk" localSheetId="2">#REF!,#REF!</definedName>
    <definedName name="co_rk" localSheetId="3">#REF!,#REF!</definedName>
    <definedName name="co_rk" localSheetId="6">#REF!,#REF!</definedName>
    <definedName name="co_rk">#REF!,#REF!</definedName>
    <definedName name="fi_rk" localSheetId="2">#REF!,#REF!</definedName>
    <definedName name="fi_rk" localSheetId="3">#REF!,#REF!</definedName>
    <definedName name="fi_rk" localSheetId="6">#REF!,#REF!</definedName>
    <definedName name="fi_rk">#REF!,#REF!</definedName>
    <definedName name="Print_Area" localSheetId="7">'Pág 5 - Expediente'!$A$1:$AM$54</definedName>
    <definedName name="rf_rk" localSheetId="2">#REF!,#REF!</definedName>
    <definedName name="rf_rk" localSheetId="3">#REF!,#REF!</definedName>
    <definedName name="rf_rk" localSheetId="6">#REF!,#REF!</definedName>
    <definedName name="rf_rk">#REF!,#REF!</definedName>
    <definedName name="vr_rk" localSheetId="2">#REF!,#REF!</definedName>
    <definedName name="vr_rk" localSheetId="3">#REF!,#REF!</definedName>
    <definedName name="vr_rk" localSheetId="6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F23" i="77" l="1"/>
  <c r="F24" i="77"/>
  <c r="F25" i="77"/>
  <c r="F22" i="77"/>
  <c r="F33" i="77" l="1"/>
  <c r="F34" i="77"/>
  <c r="F35" i="77"/>
  <c r="F32" i="77"/>
  <c r="I31" i="78" l="1"/>
  <c r="I37" i="78" s="1"/>
  <c r="H31" i="78"/>
  <c r="H36" i="78"/>
  <c r="C36" i="78"/>
  <c r="D36" i="78"/>
  <c r="E36" i="78"/>
  <c r="F36" i="78"/>
  <c r="G36" i="78"/>
  <c r="J36" i="78"/>
  <c r="K36" i="78"/>
  <c r="B37" i="78"/>
  <c r="C37" i="78"/>
  <c r="D37" i="78"/>
  <c r="E37" i="78"/>
  <c r="F37" i="78"/>
  <c r="G37" i="78"/>
  <c r="J37" i="78"/>
  <c r="K37" i="78"/>
  <c r="B38" i="78"/>
  <c r="C38" i="78"/>
  <c r="D38" i="78"/>
  <c r="E38" i="78"/>
  <c r="F38" i="78"/>
  <c r="G38" i="78"/>
  <c r="J38" i="78"/>
  <c r="K38" i="78"/>
  <c r="B39" i="78"/>
  <c r="C39" i="78"/>
  <c r="D39" i="78"/>
  <c r="E39" i="78"/>
  <c r="F39" i="78"/>
  <c r="G39" i="78"/>
  <c r="J39" i="78"/>
  <c r="K39" i="78"/>
  <c r="B40" i="78"/>
  <c r="C40" i="78"/>
  <c r="D40" i="78"/>
  <c r="E40" i="78"/>
  <c r="F40" i="78"/>
  <c r="G40" i="78"/>
  <c r="J40" i="78"/>
  <c r="K40" i="78"/>
  <c r="B41" i="78"/>
  <c r="C41" i="78"/>
  <c r="D41" i="78"/>
  <c r="E41" i="78"/>
  <c r="F41" i="78"/>
  <c r="G41" i="78"/>
  <c r="J41" i="78"/>
  <c r="K41" i="78"/>
  <c r="B42" i="78"/>
  <c r="C42" i="78"/>
  <c r="D42" i="78"/>
  <c r="E42" i="78"/>
  <c r="F42" i="78"/>
  <c r="G42" i="78"/>
  <c r="J42" i="78"/>
  <c r="K42" i="78"/>
  <c r="B43" i="78"/>
  <c r="C43" i="78"/>
  <c r="D43" i="78"/>
  <c r="E43" i="78"/>
  <c r="F43" i="78"/>
  <c r="G43" i="78"/>
  <c r="J43" i="78"/>
  <c r="K43" i="78"/>
  <c r="B44" i="78"/>
  <c r="C44" i="78"/>
  <c r="D44" i="78"/>
  <c r="E44" i="78"/>
  <c r="F44" i="78"/>
  <c r="G44" i="78"/>
  <c r="J44" i="78"/>
  <c r="K44" i="78"/>
  <c r="B45" i="78"/>
  <c r="C45" i="78"/>
  <c r="D45" i="78"/>
  <c r="E45" i="78"/>
  <c r="F45" i="78"/>
  <c r="G45" i="78"/>
  <c r="J45" i="78"/>
  <c r="K45" i="78"/>
  <c r="B46" i="78"/>
  <c r="C46" i="78"/>
  <c r="D46" i="78"/>
  <c r="E46" i="78"/>
  <c r="F46" i="78"/>
  <c r="G46" i="78"/>
  <c r="J46" i="78"/>
  <c r="K46" i="78"/>
  <c r="B47" i="78"/>
  <c r="C47" i="78"/>
  <c r="D47" i="78"/>
  <c r="E47" i="78"/>
  <c r="F47" i="78"/>
  <c r="G47" i="78"/>
  <c r="J47" i="78"/>
  <c r="K47" i="78"/>
  <c r="B48" i="78"/>
  <c r="C48" i="78"/>
  <c r="D48" i="78"/>
  <c r="E48" i="78"/>
  <c r="F48" i="78"/>
  <c r="G48" i="78"/>
  <c r="J48" i="78"/>
  <c r="K48" i="78"/>
  <c r="B49" i="78"/>
  <c r="C49" i="78"/>
  <c r="D49" i="78"/>
  <c r="E49" i="78"/>
  <c r="F49" i="78"/>
  <c r="G49" i="78"/>
  <c r="J49" i="78"/>
  <c r="K49" i="78"/>
  <c r="B50" i="78"/>
  <c r="C50" i="78"/>
  <c r="D50" i="78"/>
  <c r="E50" i="78"/>
  <c r="F50" i="78"/>
  <c r="G50" i="78"/>
  <c r="J50" i="78"/>
  <c r="K50" i="78"/>
  <c r="B51" i="78"/>
  <c r="C51" i="78"/>
  <c r="D51" i="78"/>
  <c r="E51" i="78"/>
  <c r="F51" i="78"/>
  <c r="G51" i="78"/>
  <c r="J51" i="78"/>
  <c r="K51" i="78"/>
  <c r="B52" i="78"/>
  <c r="C52" i="78"/>
  <c r="D52" i="78"/>
  <c r="E52" i="78"/>
  <c r="F52" i="78"/>
  <c r="G52" i="78"/>
  <c r="I52" i="78"/>
  <c r="J52" i="78"/>
  <c r="K52" i="78"/>
  <c r="B53" i="78"/>
  <c r="C53" i="78"/>
  <c r="D53" i="78"/>
  <c r="E53" i="78"/>
  <c r="F53" i="78"/>
  <c r="G53" i="78"/>
  <c r="J53" i="78"/>
  <c r="K53" i="78"/>
  <c r="B54" i="78"/>
  <c r="C54" i="78"/>
  <c r="D54" i="78"/>
  <c r="E54" i="78"/>
  <c r="F54" i="78"/>
  <c r="G54" i="78"/>
  <c r="J54" i="78"/>
  <c r="K54" i="78"/>
  <c r="B55" i="78"/>
  <c r="C55" i="78"/>
  <c r="D55" i="78"/>
  <c r="E55" i="78"/>
  <c r="F55" i="78"/>
  <c r="G55" i="78"/>
  <c r="J55" i="78"/>
  <c r="K55" i="78"/>
  <c r="B56" i="78"/>
  <c r="C56" i="78"/>
  <c r="D56" i="78"/>
  <c r="E56" i="78"/>
  <c r="F56" i="78"/>
  <c r="G56" i="78"/>
  <c r="J56" i="78"/>
  <c r="K56" i="78"/>
  <c r="B57" i="78"/>
  <c r="C57" i="78"/>
  <c r="D57" i="78"/>
  <c r="E57" i="78"/>
  <c r="F57" i="78"/>
  <c r="G57" i="78"/>
  <c r="J57" i="78"/>
  <c r="K57" i="78"/>
  <c r="B58" i="78"/>
  <c r="C58" i="78"/>
  <c r="D58" i="78"/>
  <c r="E58" i="78"/>
  <c r="F58" i="78"/>
  <c r="G58" i="78"/>
  <c r="J58" i="78"/>
  <c r="K58" i="78"/>
  <c r="B59" i="78"/>
  <c r="C59" i="78"/>
  <c r="D59" i="78"/>
  <c r="E59" i="78"/>
  <c r="F59" i="78"/>
  <c r="G59" i="78"/>
  <c r="J59" i="78"/>
  <c r="K59" i="78"/>
  <c r="B60" i="78"/>
  <c r="C60" i="78"/>
  <c r="D60" i="78"/>
  <c r="E60" i="78"/>
  <c r="F60" i="78"/>
  <c r="G60" i="78"/>
  <c r="I60" i="78"/>
  <c r="J60" i="78"/>
  <c r="K60" i="78"/>
  <c r="B61" i="78"/>
  <c r="C61" i="78"/>
  <c r="D61" i="78"/>
  <c r="E61" i="78"/>
  <c r="F61" i="78"/>
  <c r="G61" i="78"/>
  <c r="J61" i="78"/>
  <c r="K61" i="78"/>
  <c r="B62" i="78"/>
  <c r="C62" i="78"/>
  <c r="D62" i="78"/>
  <c r="E62" i="78"/>
  <c r="F62" i="78"/>
  <c r="G62" i="78"/>
  <c r="J62" i="78"/>
  <c r="K62" i="78"/>
  <c r="B63" i="78"/>
  <c r="C63" i="78"/>
  <c r="D63" i="78"/>
  <c r="E63" i="78"/>
  <c r="F63" i="78"/>
  <c r="G63" i="78"/>
  <c r="J63" i="78"/>
  <c r="K63" i="78"/>
  <c r="B64" i="78"/>
  <c r="C64" i="78"/>
  <c r="D64" i="78"/>
  <c r="E64" i="78"/>
  <c r="F64" i="78"/>
  <c r="G64" i="78"/>
  <c r="J64" i="78"/>
  <c r="K64" i="78"/>
  <c r="I36" i="78" l="1"/>
  <c r="I43" i="78"/>
  <c r="I58" i="78"/>
  <c r="I50" i="78"/>
  <c r="I57" i="78"/>
  <c r="I49" i="78"/>
  <c r="I41" i="78"/>
  <c r="I51" i="78"/>
  <c r="I64" i="78"/>
  <c r="I56" i="78"/>
  <c r="I48" i="78"/>
  <c r="I40" i="78"/>
  <c r="I44" i="78"/>
  <c r="I42" i="78"/>
  <c r="I63" i="78"/>
  <c r="I55" i="78"/>
  <c r="I47" i="78"/>
  <c r="I39" i="78"/>
  <c r="I59" i="78"/>
  <c r="I62" i="78"/>
  <c r="I54" i="78"/>
  <c r="I46" i="78"/>
  <c r="I38" i="78"/>
  <c r="I61" i="78"/>
  <c r="I53" i="78"/>
  <c r="I4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B36" i="78"/>
  <c r="E75" i="77"/>
  <c r="K73" i="77"/>
  <c r="K74" i="77" s="1"/>
  <c r="J73" i="77"/>
  <c r="J75" i="77" s="1"/>
  <c r="I73" i="77"/>
  <c r="I77" i="77" s="1"/>
  <c r="H73" i="77"/>
  <c r="H75" i="77" s="1"/>
  <c r="G73" i="77"/>
  <c r="G77" i="77" s="1"/>
  <c r="F73" i="77"/>
  <c r="F76" i="77" s="1"/>
  <c r="E73" i="77"/>
  <c r="E76" i="77" s="1"/>
  <c r="D73" i="77"/>
  <c r="D74" i="77" s="1"/>
  <c r="C73" i="77"/>
  <c r="C75" i="77" s="1"/>
  <c r="B73" i="77"/>
  <c r="B75" i="77" s="1"/>
  <c r="J58" i="77"/>
  <c r="F58" i="77"/>
  <c r="D54" i="77"/>
  <c r="D56" i="77"/>
  <c r="C52" i="77"/>
  <c r="C55" i="77" s="1"/>
  <c r="B54" i="77"/>
  <c r="B56" i="77"/>
  <c r="D52" i="77"/>
  <c r="D55" i="77" s="1"/>
  <c r="E52" i="77"/>
  <c r="E55" i="77" s="1"/>
  <c r="F52" i="77"/>
  <c r="F55" i="77" s="1"/>
  <c r="G52" i="77"/>
  <c r="G55" i="77" s="1"/>
  <c r="H52" i="77"/>
  <c r="H53" i="77" s="1"/>
  <c r="I52" i="77"/>
  <c r="I53" i="77" s="1"/>
  <c r="J52" i="77"/>
  <c r="J56" i="77" s="1"/>
  <c r="K52" i="77"/>
  <c r="K56" i="77" s="1"/>
  <c r="B52" i="77"/>
  <c r="B55" i="77" s="1"/>
  <c r="E74" i="77" l="1"/>
  <c r="C58" i="77"/>
  <c r="C80" i="77"/>
  <c r="F56" i="77"/>
  <c r="C56" i="77"/>
  <c r="H58" i="77"/>
  <c r="C78" i="77"/>
  <c r="C53" i="77"/>
  <c r="B53" i="77"/>
  <c r="C54" i="77"/>
  <c r="H56" i="77"/>
  <c r="C76" i="77"/>
  <c r="F54" i="77"/>
  <c r="B58" i="77"/>
  <c r="D58" i="77"/>
  <c r="H54" i="77"/>
  <c r="E77" i="77"/>
  <c r="E53" i="77"/>
  <c r="G53" i="77"/>
  <c r="E58" i="77"/>
  <c r="E56" i="77"/>
  <c r="E54" i="77"/>
  <c r="G58" i="77"/>
  <c r="G56" i="77"/>
  <c r="G54" i="77"/>
  <c r="I58" i="77"/>
  <c r="I56" i="77"/>
  <c r="I54" i="77"/>
  <c r="B74" i="77"/>
  <c r="B80" i="77"/>
  <c r="B78" i="77"/>
  <c r="B76" i="77"/>
  <c r="H80" i="77"/>
  <c r="H79" i="77"/>
  <c r="F78" i="77"/>
  <c r="H77" i="77"/>
  <c r="B59" i="77"/>
  <c r="B57" i="77"/>
  <c r="C59" i="77"/>
  <c r="C57" i="77"/>
  <c r="D53" i="77"/>
  <c r="F53" i="77"/>
  <c r="D59" i="77"/>
  <c r="D57" i="77"/>
  <c r="E59" i="77"/>
  <c r="E57" i="77"/>
  <c r="F59" i="77"/>
  <c r="F57" i="77"/>
  <c r="G59" i="77"/>
  <c r="G57" i="77"/>
  <c r="H59" i="77"/>
  <c r="H57" i="77"/>
  <c r="H55" i="77"/>
  <c r="I59" i="77"/>
  <c r="I57" i="77"/>
  <c r="I55" i="77"/>
  <c r="J59" i="77"/>
  <c r="J55" i="77"/>
  <c r="C74" i="77"/>
  <c r="H74" i="77"/>
  <c r="B79" i="77"/>
  <c r="B77" i="77"/>
  <c r="C79" i="77"/>
  <c r="C77" i="77"/>
  <c r="E80" i="77"/>
  <c r="E79" i="77"/>
  <c r="E78" i="77"/>
  <c r="F77" i="77"/>
  <c r="J80" i="77"/>
  <c r="J78" i="77"/>
  <c r="J77" i="77"/>
  <c r="K76" i="77"/>
  <c r="J74" i="77"/>
  <c r="J76" i="77"/>
  <c r="K80" i="77"/>
  <c r="K79" i="77"/>
  <c r="K78" i="77"/>
  <c r="K77" i="77"/>
  <c r="K75" i="77"/>
  <c r="J79" i="77"/>
  <c r="I80" i="77"/>
  <c r="I79" i="77"/>
  <c r="I76" i="77"/>
  <c r="I75" i="77"/>
  <c r="I78" i="77"/>
  <c r="I74" i="77"/>
  <c r="H78" i="77"/>
  <c r="H76" i="77"/>
  <c r="G78" i="77"/>
  <c r="G75" i="77"/>
  <c r="G80" i="77"/>
  <c r="F79" i="77"/>
  <c r="G76" i="77"/>
  <c r="F75" i="77"/>
  <c r="G74" i="77"/>
  <c r="G79" i="77"/>
  <c r="F74" i="77"/>
  <c r="F80" i="77"/>
  <c r="D80" i="77"/>
  <c r="D79" i="77"/>
  <c r="D78" i="77"/>
  <c r="D77" i="77"/>
  <c r="D76" i="77"/>
  <c r="D75" i="77"/>
  <c r="K53" i="77"/>
  <c r="K59" i="77"/>
  <c r="K55" i="77"/>
  <c r="K58" i="77"/>
  <c r="K54" i="77"/>
  <c r="K57" i="77"/>
  <c r="J54" i="77"/>
  <c r="J53" i="77"/>
  <c r="J57" i="77"/>
  <c r="D36" i="77" l="1"/>
  <c r="E36" i="77" s="1"/>
  <c r="B36" i="77"/>
  <c r="C36" i="77" s="1"/>
  <c r="D26" i="77"/>
  <c r="E23" i="77" s="1"/>
  <c r="B26" i="77"/>
  <c r="C26" i="77" s="1"/>
  <c r="E13" i="77"/>
  <c r="E14" i="77"/>
  <c r="E15" i="77"/>
  <c r="E17" i="77"/>
  <c r="E12" i="77"/>
  <c r="C12" i="77"/>
  <c r="C17" i="77"/>
  <c r="D16" i="77"/>
  <c r="E16" i="77" s="1"/>
  <c r="B16" i="77"/>
  <c r="C15" i="77"/>
  <c r="C14" i="77"/>
  <c r="C13" i="77"/>
  <c r="D6" i="77"/>
  <c r="B6" i="77"/>
  <c r="E3" i="77"/>
  <c r="E4" i="77"/>
  <c r="E5" i="77"/>
  <c r="E7" i="77"/>
  <c r="E2" i="77"/>
  <c r="C3" i="77"/>
  <c r="C4" i="77"/>
  <c r="C5" i="77"/>
  <c r="C7" i="77"/>
  <c r="C2" i="77"/>
  <c r="C6" i="77" l="1"/>
  <c r="E6" i="77"/>
  <c r="C16" i="77"/>
  <c r="E35" i="77"/>
  <c r="E34" i="77"/>
  <c r="E32" i="77"/>
  <c r="E33" i="77"/>
  <c r="C35" i="77"/>
  <c r="C34" i="77"/>
  <c r="C32" i="77"/>
  <c r="C33" i="77"/>
  <c r="E26" i="77"/>
  <c r="E25" i="77"/>
  <c r="E24" i="77"/>
  <c r="E22" i="77"/>
  <c r="C25" i="77"/>
  <c r="C24" i="77"/>
  <c r="C22" i="77"/>
  <c r="C23" i="77"/>
</calcChain>
</file>

<file path=xl/sharedStrings.xml><?xml version="1.0" encoding="utf-8"?>
<sst xmlns="http://schemas.openxmlformats.org/spreadsheetml/2006/main" count="281" uniqueCount="119">
  <si>
    <t>Nº</t>
  </si>
  <si>
    <t>Volume</t>
  </si>
  <si>
    <t>Setor</t>
  </si>
  <si>
    <t>Outros</t>
  </si>
  <si>
    <t>Europa</t>
  </si>
  <si>
    <t>África</t>
  </si>
  <si>
    <t>Ásia</t>
  </si>
  <si>
    <t>Oceania</t>
  </si>
  <si>
    <t>Índice</t>
  </si>
  <si>
    <t>ANBIMA » Mercado de Capitais | Relatórios</t>
  </si>
  <si>
    <t>Financeiro</t>
  </si>
  <si>
    <t>Alimentos e Bebidas</t>
  </si>
  <si>
    <t>Metalurgia e Siderurgia</t>
  </si>
  <si>
    <t>Mídia</t>
  </si>
  <si>
    <t>Papel e Celulose</t>
  </si>
  <si>
    <t>Química e Petroquímica</t>
  </si>
  <si>
    <t>Petróleo e Gás</t>
  </si>
  <si>
    <t>Saneamento</t>
  </si>
  <si>
    <t>Cimentos</t>
  </si>
  <si>
    <t>Bens de Consumo</t>
  </si>
  <si>
    <t>Ano</t>
  </si>
  <si>
    <t>Número de operações</t>
  </si>
  <si>
    <t>Pág 3</t>
  </si>
  <si>
    <t>Pág 4</t>
  </si>
  <si>
    <t>Pág 5</t>
  </si>
  <si>
    <t>Voltar ao índice</t>
  </si>
  <si>
    <t>Educacional</t>
  </si>
  <si>
    <t>Seguradora</t>
  </si>
  <si>
    <t>Têxtil e Calçados</t>
  </si>
  <si>
    <t>Autopeças</t>
  </si>
  <si>
    <t>Comércio Varejista</t>
  </si>
  <si>
    <t>Mineração</t>
  </si>
  <si>
    <t>Indústria e Comércio</t>
  </si>
  <si>
    <t>R$ Milhões</t>
  </si>
  <si>
    <t xml:space="preserve">Aquisições entre empresas brasileiras </t>
  </si>
  <si>
    <t>Aquisições de estrangeiras por brasileiras</t>
  </si>
  <si>
    <t xml:space="preserve">Aquisições de brasileiras por estrangeiras </t>
  </si>
  <si>
    <t>Aquisições entre empresas estrangeiras (*)</t>
  </si>
  <si>
    <t>Empresas estrangeiras comprando de empresas brasileiras</t>
  </si>
  <si>
    <t>Empresas estrangeiras vendendo para empresas brasileiras</t>
  </si>
  <si>
    <t xml:space="preserve">América do Norte </t>
  </si>
  <si>
    <t xml:space="preserve">América Central </t>
  </si>
  <si>
    <t xml:space="preserve">América do Sul </t>
  </si>
  <si>
    <t>Assistência Médica / Prod. Farmacêuticos</t>
  </si>
  <si>
    <t>Eletroeletrônico e Mecânica</t>
  </si>
  <si>
    <t>Empreendimento e Participações</t>
  </si>
  <si>
    <t>Energia</t>
  </si>
  <si>
    <t>TI / Telecom</t>
  </si>
  <si>
    <t>Transporte e logística</t>
  </si>
  <si>
    <t>3. Origem do Capital</t>
  </si>
  <si>
    <t>4. Setor</t>
  </si>
  <si>
    <t>4.1 Participação por Setor - Volume</t>
  </si>
  <si>
    <t>Agronegócio</t>
  </si>
  <si>
    <t>Total</t>
  </si>
  <si>
    <t>1S17</t>
  </si>
  <si>
    <t>1S16</t>
  </si>
  <si>
    <t>Valor</t>
  </si>
  <si>
    <t>Número</t>
  </si>
  <si>
    <t xml:space="preserve">Valor </t>
  </si>
  <si>
    <t>Numero</t>
  </si>
  <si>
    <t>Adm. Shopping Centers</t>
  </si>
  <si>
    <t>Aviação e Aeronáutica</t>
  </si>
  <si>
    <t>Construção civil</t>
  </si>
  <si>
    <t>Total Geral</t>
  </si>
  <si>
    <t>Energia Elétrica</t>
  </si>
  <si>
    <t>Outros Serviços</t>
  </si>
  <si>
    <t>Serviços Imobiliários</t>
  </si>
  <si>
    <t>Project Finance em números</t>
  </si>
  <si>
    <t>Concessões</t>
  </si>
  <si>
    <t>Capital Próprio</t>
  </si>
  <si>
    <t>Dívida</t>
  </si>
  <si>
    <t>Investimento¹</t>
  </si>
  <si>
    <t>¹ Investimento é a soma dos valores de capital próprio e dívida dos projetos.</t>
  </si>
  <si>
    <t>% do Volume</t>
  </si>
  <si>
    <t>Bancos</t>
  </si>
  <si>
    <t>BNDES Direto</t>
  </si>
  <si>
    <t>BNDES Repasse</t>
  </si>
  <si>
    <t>Mercado de Capitais</t>
  </si>
  <si>
    <t>BID</t>
  </si>
  <si>
    <t>BNB</t>
  </si>
  <si>
    <t>ECA</t>
  </si>
  <si>
    <t>Fontes de Financiamentos Regionais</t>
  </si>
  <si>
    <t>Fundos de Poupança Compulsória</t>
  </si>
  <si>
    <t>Boletim de Project Finance</t>
  </si>
  <si>
    <t>Informações Adicionais de Concessões</t>
  </si>
  <si>
    <t>Financiamento de Projetos na modalidade Project Finance</t>
  </si>
  <si>
    <t>Informações Adicionais de Financiamento de Projetos na modalidade Project Finance</t>
  </si>
  <si>
    <t>Região</t>
  </si>
  <si>
    <t>Norte</t>
  </si>
  <si>
    <t>Nordeste</t>
  </si>
  <si>
    <t>Centro-Oeste</t>
  </si>
  <si>
    <t>Sul</t>
  </si>
  <si>
    <t>Sudeste</t>
  </si>
  <si>
    <t>Inter-regional</t>
  </si>
  <si>
    <t>1. Números de Project Finance</t>
  </si>
  <si>
    <t>1.1 Financiamento de Projetos na modalidade Project Finance</t>
  </si>
  <si>
    <t>1.2 Concessões</t>
  </si>
  <si>
    <t>2.  Informações Adicionais de Concessões</t>
  </si>
  <si>
    <t>Transporte e Logística</t>
  </si>
  <si>
    <t>Volume (%)</t>
  </si>
  <si>
    <t>Número de Projetos (%)</t>
  </si>
  <si>
    <t>2.1 Setor</t>
  </si>
  <si>
    <t>2.2 Região</t>
  </si>
  <si>
    <t>3.1 Fontes de Financiamento Desembolsadas de Longo Prazo</t>
  </si>
  <si>
    <t xml:space="preserve">Pág 1 </t>
  </si>
  <si>
    <t>Pág 2</t>
  </si>
  <si>
    <t>5. Expediente</t>
  </si>
  <si>
    <t>5.1 Expediente</t>
  </si>
  <si>
    <t>Fontes de Financiamento Desembolsadas de Longo Prazo</t>
  </si>
  <si>
    <t>TI e Telecomunicações</t>
  </si>
  <si>
    <t>Obs.: Informações baseadas em operações recebidas pela ANBIMA por parte das instituições participantes do Ranking ANBIMA de Financiamento de Projetos.</t>
  </si>
  <si>
    <t>² A partir de 2015, os projetos eólicos que possuem as mesmas características (parque, offtaker, acionistas) são contabilizados como um único projeto.</t>
  </si>
  <si>
    <t>37²</t>
  </si>
  <si>
    <t>27²</t>
  </si>
  <si>
    <t>31²</t>
  </si>
  <si>
    <t>Hospital¹</t>
  </si>
  <si>
    <t>¹ Pela metodologia ANBIMA de classificação setorial, o setor do projeto é Assistência Médica. Entretanto, por conta da especificidade do projeto, o seu setor está sendo classificado neste boletim como Hospital.</t>
  </si>
  <si>
    <t>Dezembro/2018</t>
  </si>
  <si>
    <t>39²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</si>
</sst>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(* #,##0.00_);_(* \(#,##0.00\);_(* &quot;-&quot;??_);_(@_)"/>
    <numFmt numFmtId="168" formatCode="_([$€-2]* #,##0.00_);_([$€-2]* \(#,##0.00\);_([$€-2]* &quot;-&quot;??_)"/>
    <numFmt numFmtId="169" formatCode="_-* #,##0.0000_-;\-* #,##0.0000_-;_-* &quot;-&quot;??_-;_-@_-"/>
  </numFmts>
  <fonts count="7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b/>
      <sz val="16"/>
      <color indexed="9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rgb="FF4C4D4F"/>
      <name val="Calibri"/>
      <family val="2"/>
    </font>
    <font>
      <sz val="11"/>
      <color rgb="FF4C4D4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C3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0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37" fillId="9" borderId="0" xfId="0" applyFont="1" applyFill="1" applyBorder="1" applyAlignment="1">
      <alignment vertical="center"/>
    </xf>
    <xf numFmtId="0" fontId="40" fillId="9" borderId="0" xfId="0" applyFont="1" applyFill="1" applyBorder="1" applyAlignment="1">
      <alignment vertical="center" wrapText="1"/>
    </xf>
    <xf numFmtId="0" fontId="37" fillId="9" borderId="0" xfId="0" applyFont="1" applyFill="1" applyBorder="1"/>
    <xf numFmtId="49" fontId="41" fillId="9" borderId="0" xfId="0" applyNumberFormat="1" applyFont="1" applyFill="1" applyBorder="1" applyAlignment="1"/>
    <xf numFmtId="0" fontId="42" fillId="0" borderId="0" xfId="0" applyFont="1"/>
    <xf numFmtId="0" fontId="42" fillId="0" borderId="0" xfId="0" applyFont="1" applyAlignment="1">
      <alignment horizontal="center"/>
    </xf>
    <xf numFmtId="0" fontId="43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44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6" fillId="2" borderId="0" xfId="0" applyFont="1" applyFill="1" applyBorder="1" applyAlignment="1"/>
    <xf numFmtId="0" fontId="47" fillId="2" borderId="0" xfId="2" applyFont="1" applyFill="1" applyBorder="1" applyAlignment="1">
      <alignment vertical="center"/>
    </xf>
    <xf numFmtId="0" fontId="29" fillId="9" borderId="0" xfId="0" applyFont="1" applyFill="1" applyBorder="1"/>
    <xf numFmtId="0" fontId="54" fillId="0" borderId="0" xfId="0" applyFont="1"/>
    <xf numFmtId="0" fontId="54" fillId="2" borderId="0" xfId="0" applyFont="1" applyFill="1" applyBorder="1" applyAlignment="1">
      <alignment horizontal="center"/>
    </xf>
    <xf numFmtId="0" fontId="54" fillId="2" borderId="0" xfId="0" applyFont="1" applyFill="1" applyBorder="1"/>
    <xf numFmtId="0" fontId="54" fillId="0" borderId="0" xfId="0" applyFont="1" applyBorder="1" applyAlignment="1">
      <alignment horizontal="center"/>
    </xf>
    <xf numFmtId="0" fontId="54" fillId="0" borderId="0" xfId="0" applyFont="1" applyBorder="1"/>
    <xf numFmtId="0" fontId="55" fillId="2" borderId="0" xfId="0" applyFont="1" applyFill="1" applyBorder="1" applyAlignment="1">
      <alignment vertical="center"/>
    </xf>
    <xf numFmtId="0" fontId="55" fillId="2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4" fillId="2" borderId="0" xfId="0" applyFont="1" applyFill="1"/>
    <xf numFmtId="0" fontId="54" fillId="0" borderId="0" xfId="0" applyFont="1" applyAlignment="1">
      <alignment horizontal="center" vertical="center"/>
    </xf>
    <xf numFmtId="0" fontId="0" fillId="0" borderId="0" xfId="0" applyAlignment="1"/>
    <xf numFmtId="0" fontId="62" fillId="0" borderId="0" xfId="0" applyFont="1" applyAlignment="1">
      <alignment horizontal="center" vertical="center"/>
    </xf>
    <xf numFmtId="0" fontId="63" fillId="2" borderId="0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37" fillId="2" borderId="0" xfId="0" applyFont="1" applyFill="1" applyBorder="1"/>
    <xf numFmtId="0" fontId="44" fillId="2" borderId="0" xfId="0" applyFont="1" applyFill="1"/>
    <xf numFmtId="0" fontId="0" fillId="0" borderId="0" xfId="0" applyFill="1" applyBorder="1"/>
    <xf numFmtId="0" fontId="54" fillId="0" borderId="0" xfId="0" applyFont="1" applyFill="1" applyBorder="1"/>
    <xf numFmtId="0" fontId="69" fillId="0" borderId="0" xfId="0" applyFont="1" applyFill="1" applyBorder="1"/>
    <xf numFmtId="0" fontId="11" fillId="0" borderId="0" xfId="0" applyFont="1" applyFill="1" applyBorder="1"/>
    <xf numFmtId="0" fontId="61" fillId="11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7" fillId="0" borderId="0" xfId="0" applyFont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60" fillId="5" borderId="1" xfId="35" applyNumberFormat="1" applyFont="1" applyFill="1" applyBorder="1" applyAlignment="1">
      <alignment horizontal="center" vertical="center" wrapText="1"/>
    </xf>
    <xf numFmtId="166" fontId="61" fillId="0" borderId="0" xfId="5" applyNumberFormat="1" applyFont="1" applyAlignment="1">
      <alignment horizontal="center" vertical="center"/>
    </xf>
    <xf numFmtId="166" fontId="61" fillId="7" borderId="0" xfId="5" applyNumberFormat="1" applyFont="1" applyFill="1" applyAlignment="1">
      <alignment horizontal="center" vertical="center"/>
    </xf>
    <xf numFmtId="0" fontId="70" fillId="0" borderId="0" xfId="0" applyFont="1" applyAlignment="1">
      <alignment vertical="center"/>
    </xf>
    <xf numFmtId="0" fontId="53" fillId="9" borderId="0" xfId="0" applyFont="1" applyFill="1" applyBorder="1" applyAlignment="1">
      <alignment horizontal="center" vertical="center" wrapText="1"/>
    </xf>
    <xf numFmtId="0" fontId="29" fillId="0" borderId="0" xfId="0" applyFont="1"/>
    <xf numFmtId="0" fontId="39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8" fillId="4" borderId="0" xfId="0" applyFont="1" applyFill="1"/>
    <xf numFmtId="0" fontId="67" fillId="4" borderId="0" xfId="0" applyFont="1" applyFill="1"/>
    <xf numFmtId="0" fontId="67" fillId="4" borderId="0" xfId="0" applyFont="1" applyFill="1" applyAlignment="1">
      <alignment horizontal="center"/>
    </xf>
    <xf numFmtId="0" fontId="50" fillId="0" borderId="0" xfId="0" applyFont="1" applyAlignment="1">
      <alignment vertical="center"/>
    </xf>
    <xf numFmtId="0" fontId="50" fillId="7" borderId="0" xfId="0" applyFont="1" applyFill="1" applyAlignment="1">
      <alignment vertical="center"/>
    </xf>
    <xf numFmtId="3" fontId="61" fillId="0" borderId="0" xfId="0" applyNumberFormat="1" applyFont="1" applyBorder="1" applyAlignment="1">
      <alignment horizontal="center" vertical="center"/>
    </xf>
    <xf numFmtId="3" fontId="61" fillId="7" borderId="0" xfId="0" applyNumberFormat="1" applyFont="1" applyFill="1" applyBorder="1" applyAlignment="1">
      <alignment horizontal="center" vertical="center"/>
    </xf>
    <xf numFmtId="3" fontId="61" fillId="7" borderId="0" xfId="0" applyNumberFormat="1" applyFont="1" applyFill="1" applyAlignment="1">
      <alignment horizontal="center" vertical="center"/>
    </xf>
    <xf numFmtId="0" fontId="0" fillId="0" borderId="0" xfId="0"/>
    <xf numFmtId="0" fontId="49" fillId="5" borderId="4" xfId="35" applyNumberFormat="1" applyFont="1" applyFill="1" applyBorder="1" applyAlignment="1">
      <alignment horizontal="center" vertical="center" wrapText="1"/>
    </xf>
    <xf numFmtId="0" fontId="49" fillId="5" borderId="5" xfId="35" applyNumberFormat="1" applyFont="1" applyFill="1" applyBorder="1" applyAlignment="1">
      <alignment horizontal="center" vertical="center" wrapText="1"/>
    </xf>
    <xf numFmtId="166" fontId="50" fillId="7" borderId="6" xfId="5" applyNumberFormat="1" applyFont="1" applyFill="1" applyBorder="1" applyAlignment="1">
      <alignment horizontal="center" vertical="center"/>
    </xf>
    <xf numFmtId="166" fontId="50" fillId="0" borderId="6" xfId="5" applyNumberFormat="1" applyFont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1" fillId="7" borderId="0" xfId="0" applyFont="1" applyFill="1" applyAlignment="1">
      <alignment horizontal="left" vertical="center"/>
    </xf>
    <xf numFmtId="4" fontId="0" fillId="0" borderId="0" xfId="0" applyNumberFormat="1"/>
    <xf numFmtId="9" fontId="0" fillId="0" borderId="0" xfId="5" applyFont="1"/>
    <xf numFmtId="166" fontId="0" fillId="0" borderId="0" xfId="5" applyNumberFormat="1" applyFont="1"/>
    <xf numFmtId="0" fontId="0" fillId="12" borderId="0" xfId="0" applyFill="1"/>
    <xf numFmtId="0" fontId="0" fillId="13" borderId="0" xfId="0" applyFill="1"/>
    <xf numFmtId="9" fontId="0" fillId="13" borderId="0" xfId="5" applyFont="1" applyFill="1"/>
    <xf numFmtId="0" fontId="0" fillId="14" borderId="0" xfId="0" applyFill="1"/>
    <xf numFmtId="4" fontId="0" fillId="14" borderId="0" xfId="0" applyNumberFormat="1" applyFill="1"/>
    <xf numFmtId="9" fontId="0" fillId="14" borderId="0" xfId="5" applyFont="1" applyFill="1"/>
    <xf numFmtId="0" fontId="0" fillId="15" borderId="0" xfId="0" applyFill="1"/>
    <xf numFmtId="4" fontId="0" fillId="15" borderId="0" xfId="0" applyNumberFormat="1" applyFill="1"/>
    <xf numFmtId="9" fontId="0" fillId="15" borderId="0" xfId="5" applyFont="1" applyFill="1"/>
    <xf numFmtId="0" fontId="0" fillId="16" borderId="0" xfId="0" applyFill="1"/>
    <xf numFmtId="43" fontId="0" fillId="13" borderId="0" xfId="6" applyFont="1" applyFill="1"/>
    <xf numFmtId="0" fontId="0" fillId="13" borderId="0" xfId="0" applyFill="1" applyAlignment="1">
      <alignment horizontal="right"/>
    </xf>
    <xf numFmtId="0" fontId="0" fillId="5" borderId="11" xfId="0" applyFill="1" applyBorder="1" applyAlignment="1">
      <alignment horizontal="center"/>
    </xf>
    <xf numFmtId="0" fontId="0" fillId="16" borderId="11" xfId="0" applyFill="1" applyBorder="1"/>
    <xf numFmtId="0" fontId="0" fillId="12" borderId="11" xfId="0" applyFill="1" applyBorder="1"/>
    <xf numFmtId="9" fontId="0" fillId="16" borderId="11" xfId="5" applyFont="1" applyFill="1" applyBorder="1" applyAlignment="1">
      <alignment horizontal="center"/>
    </xf>
    <xf numFmtId="166" fontId="0" fillId="16" borderId="11" xfId="5" applyNumberFormat="1" applyFont="1" applyFill="1" applyBorder="1" applyAlignment="1">
      <alignment horizontal="center"/>
    </xf>
    <xf numFmtId="43" fontId="0" fillId="12" borderId="11" xfId="6" applyFont="1" applyFill="1" applyBorder="1" applyAlignment="1">
      <alignment horizontal="center"/>
    </xf>
    <xf numFmtId="43" fontId="0" fillId="16" borderId="11" xfId="6" applyFont="1" applyFill="1" applyBorder="1" applyAlignment="1">
      <alignment horizontal="center"/>
    </xf>
    <xf numFmtId="165" fontId="0" fillId="12" borderId="11" xfId="6" applyNumberFormat="1" applyFont="1" applyFill="1" applyBorder="1" applyAlignment="1">
      <alignment horizontal="center"/>
    </xf>
    <xf numFmtId="165" fontId="0" fillId="16" borderId="11" xfId="6" applyNumberFormat="1" applyFont="1" applyFill="1" applyBorder="1" applyAlignment="1">
      <alignment horizontal="center"/>
    </xf>
    <xf numFmtId="0" fontId="0" fillId="17" borderId="11" xfId="0" applyFill="1" applyBorder="1"/>
    <xf numFmtId="43" fontId="0" fillId="17" borderId="11" xfId="6" applyFont="1" applyFill="1" applyBorder="1"/>
    <xf numFmtId="169" fontId="0" fillId="17" borderId="11" xfId="6" applyNumberFormat="1" applyFont="1" applyFill="1" applyBorder="1"/>
    <xf numFmtId="165" fontId="0" fillId="17" borderId="11" xfId="6" applyNumberFormat="1" applyFont="1" applyFill="1" applyBorder="1"/>
    <xf numFmtId="43" fontId="0" fillId="16" borderId="11" xfId="6" applyFont="1" applyFill="1" applyBorder="1"/>
    <xf numFmtId="43" fontId="0" fillId="12" borderId="11" xfId="6" applyFont="1" applyFill="1" applyBorder="1"/>
    <xf numFmtId="0" fontId="0" fillId="16" borderId="11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165" fontId="0" fillId="17" borderId="11" xfId="6" applyNumberFormat="1" applyFont="1" applyFill="1" applyBorder="1" applyAlignment="1"/>
    <xf numFmtId="9" fontId="0" fillId="0" borderId="0" xfId="5" applyFont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12" borderId="11" xfId="5" applyNumberFormat="1" applyFont="1" applyFill="1" applyBorder="1" applyAlignment="1">
      <alignment horizontal="center"/>
    </xf>
    <xf numFmtId="165" fontId="0" fillId="16" borderId="11" xfId="6" applyNumberFormat="1" applyFont="1" applyFill="1" applyBorder="1"/>
    <xf numFmtId="10" fontId="0" fillId="0" borderId="0" xfId="5" applyNumberFormat="1" applyFont="1"/>
    <xf numFmtId="0" fontId="4" fillId="0" borderId="12" xfId="0" applyFont="1" applyBorder="1"/>
    <xf numFmtId="0" fontId="49" fillId="5" borderId="13" xfId="35" applyNumberFormat="1" applyFont="1" applyFill="1" applyBorder="1" applyAlignment="1">
      <alignment horizontal="center" vertical="center" wrapText="1"/>
    </xf>
    <xf numFmtId="0" fontId="54" fillId="2" borderId="0" xfId="0" applyFont="1" applyFill="1" applyBorder="1" applyAlignment="1"/>
    <xf numFmtId="0" fontId="50" fillId="0" borderId="0" xfId="0" applyFont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0" fontId="60" fillId="5" borderId="16" xfId="0" applyFont="1" applyFill="1" applyBorder="1" applyAlignment="1">
      <alignment horizontal="center" vertical="center" wrapText="1"/>
    </xf>
    <xf numFmtId="0" fontId="60" fillId="5" borderId="18" xfId="0" applyFont="1" applyFill="1" applyBorder="1" applyAlignment="1">
      <alignment horizontal="center" vertical="center" wrapText="1"/>
    </xf>
    <xf numFmtId="0" fontId="60" fillId="5" borderId="19" xfId="0" applyFont="1" applyFill="1" applyBorder="1" applyAlignment="1">
      <alignment horizontal="center" vertical="center" wrapText="1"/>
    </xf>
    <xf numFmtId="167" fontId="49" fillId="5" borderId="11" xfId="35" applyFont="1" applyFill="1" applyBorder="1" applyAlignment="1">
      <alignment horizontal="center" vertical="center"/>
    </xf>
    <xf numFmtId="167" fontId="49" fillId="5" borderId="11" xfId="35" applyFont="1" applyFill="1" applyBorder="1" applyAlignment="1">
      <alignment vertical="center"/>
    </xf>
    <xf numFmtId="0" fontId="49" fillId="5" borderId="11" xfId="35" applyNumberFormat="1" applyFont="1" applyFill="1" applyBorder="1" applyAlignment="1">
      <alignment horizontal="center" vertical="center" wrapText="1"/>
    </xf>
    <xf numFmtId="166" fontId="50" fillId="0" borderId="0" xfId="5" applyNumberFormat="1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9" fontId="0" fillId="0" borderId="0" xfId="5" applyFont="1" applyFill="1" applyBorder="1" applyAlignment="1">
      <alignment vertical="center"/>
    </xf>
    <xf numFmtId="0" fontId="29" fillId="0" borderId="0" xfId="0" applyFont="1" applyAlignment="1">
      <alignment horizontal="left"/>
    </xf>
    <xf numFmtId="0" fontId="49" fillId="10" borderId="0" xfId="0" applyFont="1" applyFill="1" applyAlignment="1">
      <alignment horizontal="left"/>
    </xf>
    <xf numFmtId="0" fontId="46" fillId="0" borderId="0" xfId="61" applyFont="1" applyAlignment="1" applyProtection="1">
      <alignment horizontal="left" indent="1"/>
    </xf>
    <xf numFmtId="0" fontId="44" fillId="0" borderId="0" xfId="0" applyFont="1"/>
    <xf numFmtId="0" fontId="39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 wrapText="1"/>
    </xf>
    <xf numFmtId="49" fontId="49" fillId="9" borderId="0" xfId="0" quotePrefix="1" applyNumberFormat="1" applyFont="1" applyFill="1" applyBorder="1" applyAlignment="1">
      <alignment horizontal="center"/>
    </xf>
    <xf numFmtId="0" fontId="71" fillId="2" borderId="0" xfId="0" applyFont="1" applyFill="1" applyBorder="1" applyAlignment="1">
      <alignment horizontal="left" vertical="center" wrapText="1"/>
    </xf>
    <xf numFmtId="0" fontId="56" fillId="4" borderId="0" xfId="0" applyFont="1" applyFill="1" applyBorder="1" applyAlignment="1">
      <alignment horizontal="center"/>
    </xf>
    <xf numFmtId="0" fontId="52" fillId="0" borderId="0" xfId="0" applyFont="1" applyAlignment="1"/>
    <xf numFmtId="0" fontId="55" fillId="6" borderId="0" xfId="0" applyFont="1" applyFill="1" applyBorder="1" applyAlignment="1">
      <alignment horizontal="center" vertical="center"/>
    </xf>
    <xf numFmtId="0" fontId="60" fillId="5" borderId="16" xfId="0" applyFont="1" applyFill="1" applyBorder="1" applyAlignment="1">
      <alignment horizontal="center" vertical="center" wrapText="1"/>
    </xf>
    <xf numFmtId="0" fontId="68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60" fillId="5" borderId="17" xfId="0" applyFont="1" applyFill="1" applyBorder="1" applyAlignment="1">
      <alignment horizontal="center" vertical="center" wrapText="1"/>
    </xf>
    <xf numFmtId="0" fontId="60" fillId="5" borderId="15" xfId="0" applyFont="1" applyFill="1" applyBorder="1" applyAlignment="1">
      <alignment horizontal="center" vertical="center" wrapText="1"/>
    </xf>
    <xf numFmtId="0" fontId="59" fillId="4" borderId="0" xfId="0" applyFont="1" applyFill="1" applyBorder="1" applyAlignment="1">
      <alignment horizontal="center" vertical="center"/>
    </xf>
    <xf numFmtId="0" fontId="72" fillId="0" borderId="0" xfId="0" applyFont="1" applyAlignment="1">
      <alignment horizontal="left" vertical="center" wrapText="1"/>
    </xf>
    <xf numFmtId="0" fontId="58" fillId="2" borderId="2" xfId="0" applyFont="1" applyFill="1" applyBorder="1" applyAlignment="1">
      <alignment horizontal="center" vertical="center"/>
    </xf>
    <xf numFmtId="0" fontId="47" fillId="4" borderId="0" xfId="2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17" fontId="59" fillId="4" borderId="8" xfId="2" applyNumberFormat="1" applyFont="1" applyFill="1" applyBorder="1" applyAlignment="1">
      <alignment horizontal="center" vertical="center"/>
    </xf>
    <xf numFmtId="17" fontId="59" fillId="4" borderId="9" xfId="2" applyNumberFormat="1" applyFont="1" applyFill="1" applyBorder="1" applyAlignment="1">
      <alignment horizontal="center" vertical="center"/>
    </xf>
    <xf numFmtId="0" fontId="58" fillId="2" borderId="14" xfId="0" applyFont="1" applyFill="1" applyBorder="1" applyAlignment="1">
      <alignment horizontal="center" vertical="center"/>
    </xf>
    <xf numFmtId="0" fontId="0" fillId="17" borderId="11" xfId="0" applyFill="1" applyBorder="1" applyAlignment="1">
      <alignment horizontal="center"/>
    </xf>
    <xf numFmtId="17" fontId="48" fillId="4" borderId="3" xfId="2" applyNumberFormat="1" applyFont="1" applyFill="1" applyBorder="1" applyAlignment="1">
      <alignment horizontal="center" vertical="center" wrapText="1"/>
    </xf>
    <xf numFmtId="17" fontId="48" fillId="4" borderId="2" xfId="2" applyNumberFormat="1" applyFont="1" applyFill="1" applyBorder="1" applyAlignment="1">
      <alignment horizontal="center" vertical="center" wrapText="1"/>
    </xf>
    <xf numFmtId="17" fontId="48" fillId="4" borderId="10" xfId="2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99">
    <cellStyle name="Comma 2" xfId="62"/>
    <cellStyle name="Currency 2" xfId="63"/>
    <cellStyle name="Euro" xfId="10"/>
    <cellStyle name="Euro 2" xfId="42"/>
    <cellStyle name="Euro 3" xfId="43"/>
    <cellStyle name="Hiperlink" xfId="61" builtinId="8"/>
    <cellStyle name="Moeda 2" xfId="1"/>
    <cellStyle name="Moeda 2 2" xfId="44"/>
    <cellStyle name="Moeda 3" xfId="45"/>
    <cellStyle name="Moeda 4" xfId="64"/>
    <cellStyle name="Normal" xfId="0" builtinId="0"/>
    <cellStyle name="Normal 10" xfId="40"/>
    <cellStyle name="Normal 11" xfId="7"/>
    <cellStyle name="Normal 11 2" xfId="86"/>
    <cellStyle name="Normal 12" xfId="41"/>
    <cellStyle name="Normal 12 2" xfId="65"/>
    <cellStyle name="Normal 12 3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9" xfId="84"/>
    <cellStyle name="Normal 2" xfId="2"/>
    <cellStyle name="Normal 2 2" xfId="32"/>
    <cellStyle name="Normal 2 2 2" xfId="46"/>
    <cellStyle name="Normal 2 3" xfId="47"/>
    <cellStyle name="Normal 2 3 2" xfId="87"/>
    <cellStyle name="Normal 2 4" xfId="48"/>
    <cellStyle name="Normal 2 5" xfId="90"/>
    <cellStyle name="Normal 2_CRI" xfId="49"/>
    <cellStyle name="Normal 3" xfId="11"/>
    <cellStyle name="Normal 3 2" xfId="50"/>
    <cellStyle name="Normal 4" xfId="12"/>
    <cellStyle name="Normal 4 2" xfId="51"/>
    <cellStyle name="Normal 4 3" xfId="52"/>
    <cellStyle name="Normal 4_Ações" xfId="53"/>
    <cellStyle name="Normal 5" xfId="30"/>
    <cellStyle name="Normal 5 2" xfId="3"/>
    <cellStyle name="Normal 6" xfId="33"/>
    <cellStyle name="Normal 6 2" xfId="66"/>
    <cellStyle name="Normal 6 3" xfId="67"/>
    <cellStyle name="Normal 7" xfId="36"/>
    <cellStyle name="Normal 7 2" xfId="68"/>
    <cellStyle name="Normal 7 3" xfId="69"/>
    <cellStyle name="Normal 8" xfId="37"/>
    <cellStyle name="Normal 8 2" xfId="70"/>
    <cellStyle name="Normal 8 3" xfId="71"/>
    <cellStyle name="Normal 9" xfId="39"/>
    <cellStyle name="Normal 9 2" xfId="72"/>
    <cellStyle name="Normal 9 3" xfId="73"/>
    <cellStyle name="Normal_Plan1" xfId="4"/>
    <cellStyle name="Percent 2" xfId="74"/>
    <cellStyle name="Porcentagem" xfId="5" builtinId="5"/>
    <cellStyle name="Porcentagem 2" xfId="13"/>
    <cellStyle name="Porcentagem 2 2" xfId="54"/>
    <cellStyle name="Porcentagem 2 3" xfId="55"/>
    <cellStyle name="Porcentagem 3" xfId="34"/>
    <cellStyle name="Porcentagem 4" xfId="8"/>
    <cellStyle name="Porcentagem 4 2" xfId="75"/>
    <cellStyle name="Porcentagem 4 3" xfId="76"/>
    <cellStyle name="Porcentagem 5" xfId="56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7"/>
    <cellStyle name="Separador de milhares 2 17" xfId="78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7"/>
    <cellStyle name="Separador de milhares 3" xfId="28"/>
    <cellStyle name="Separador de milhares 4" xfId="29"/>
    <cellStyle name="Separador de milhares 4 2" xfId="58"/>
    <cellStyle name="Separador de milhares 4 3" xfId="79"/>
    <cellStyle name="Separador de milhares 5" xfId="59"/>
    <cellStyle name="Separador de milhares 6" xfId="60"/>
    <cellStyle name="Vírgula" xfId="6" builtinId="3"/>
    <cellStyle name="Vírgula 2" xfId="35"/>
    <cellStyle name="Vírgula 2 2" xfId="80"/>
    <cellStyle name="Vírgula 3" xfId="38"/>
    <cellStyle name="Vírgula 3 2" xfId="88"/>
    <cellStyle name="Vírgula 3 3" xfId="89"/>
    <cellStyle name="Vírgula 3 4" xfId="91"/>
    <cellStyle name="Vírgula 4" xfId="9"/>
    <cellStyle name="Vírgula 4 2" xfId="81"/>
    <cellStyle name="Vírgula 4 3" xfId="82"/>
    <cellStyle name="Vírgula 5" xfId="83"/>
    <cellStyle name="Vírgula 5 2" xfId="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BFD730"/>
      <color rgb="FF80C342"/>
      <color rgb="FF0095D9"/>
      <color rgb="FFE4E4E4"/>
      <color rgb="FFECECEC"/>
      <color rgb="FFB7BA9F"/>
      <color rgb="FFF0F0F0"/>
      <color rgb="FFA6A6A6"/>
      <color rgb="FFFFD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11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pSpPr/>
      </xdr:nvGrpSpPr>
      <xdr:grpSpPr>
        <a:xfrm>
          <a:off x="484741" y="8204488"/>
          <a:ext cx="19831217" cy="63341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xmlns="" id="{00000000-0008-0000-08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Flavio Souza, José Eduardo Laloni, Luiz Sorge, Miguel Ferreira, Pedro Lorenzini,  Ricardo Almeida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Adriano Koelle, Alenir Romanello, Fernando Rabello, Jan Karsten, Julio Capua, Luiz Chrysostomo, Luiz Fernando Figueiredo, Lywal Salles Filho, Pedro Juliano, Pedro Rudge, Reinaldo Lacerda,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xmlns="" id="{00000000-0008-0000-08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ano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xmlns="" id="{00000000-0008-0000-08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Project</a:t>
            </a:r>
            <a:r>
              <a:rPr lang="pt-BR" sz="3500" b="1" baseline="0">
                <a:solidFill>
                  <a:srgbClr val="80C342"/>
                </a:solidFill>
              </a:rPr>
              <a:t> Finance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1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1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SÃO PAULO: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Av. das Nações Unidas, 8501 • 21º andar • CEP 05425-070</a:t>
            </a:r>
            <a:b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SpPr txBox="1"/>
        </xdr:nvSpPr>
        <xdr:spPr>
          <a:xfrm>
            <a:off x="484741" y="9698972"/>
            <a:ext cx="10554864" cy="2208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Textos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Geral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showRowColHeaders="0" tabSelected="1" zoomScale="90" zoomScaleNormal="90" workbookViewId="0">
      <selection activeCell="B5" sqref="B5:I5"/>
    </sheetView>
  </sheetViews>
  <sheetFormatPr defaultRowHeight="15.75" x14ac:dyDescent="0.25"/>
  <cols>
    <col min="1" max="1" width="3.7109375" style="64" customWidth="1"/>
    <col min="2" max="2" width="9.140625" style="64"/>
    <col min="3" max="3" width="14.85546875" style="64" customWidth="1"/>
    <col min="4" max="4" width="12.140625" style="64" customWidth="1"/>
    <col min="5" max="5" width="12.85546875" style="64" customWidth="1"/>
    <col min="6" max="6" width="9.140625" style="64"/>
    <col min="7" max="7" width="21" style="64" customWidth="1"/>
    <col min="8" max="8" width="37.28515625" style="64" customWidth="1"/>
    <col min="9" max="16384" width="9.140625" style="64"/>
  </cols>
  <sheetData>
    <row r="1" spans="1:19" s="62" customFormat="1" ht="21" x14ac:dyDescent="0.25">
      <c r="B1" s="189" t="s">
        <v>9</v>
      </c>
      <c r="C1" s="190"/>
      <c r="D1" s="190"/>
      <c r="E1" s="190"/>
      <c r="F1" s="190"/>
      <c r="G1" s="190"/>
      <c r="H1" s="190"/>
      <c r="I1" s="190"/>
    </row>
    <row r="2" spans="1:19" ht="21.75" x14ac:dyDescent="0.25">
      <c r="A2" s="63"/>
      <c r="B2" s="116"/>
      <c r="C2" s="117"/>
      <c r="D2" s="117"/>
      <c r="E2" s="117"/>
      <c r="F2" s="117"/>
      <c r="G2" s="117"/>
      <c r="H2" s="117"/>
      <c r="I2" s="117"/>
    </row>
    <row r="3" spans="1:19" ht="23.25" x14ac:dyDescent="0.25">
      <c r="A3" s="63"/>
      <c r="B3" s="191" t="s">
        <v>83</v>
      </c>
      <c r="C3" s="191"/>
      <c r="D3" s="191"/>
      <c r="E3" s="191"/>
      <c r="F3" s="191"/>
      <c r="G3" s="191"/>
      <c r="H3" s="191"/>
      <c r="I3" s="191"/>
    </row>
    <row r="4" spans="1:19" ht="23.25" x14ac:dyDescent="0.3">
      <c r="A4" s="65"/>
      <c r="B4" s="114"/>
      <c r="C4" s="114"/>
      <c r="D4" s="114"/>
      <c r="E4" s="114"/>
      <c r="F4" s="114"/>
      <c r="G4" s="114"/>
      <c r="H4" s="114"/>
      <c r="I4" s="114"/>
    </row>
    <row r="5" spans="1:19" x14ac:dyDescent="0.25">
      <c r="B5" s="192" t="s">
        <v>117</v>
      </c>
      <c r="C5" s="192"/>
      <c r="D5" s="192"/>
      <c r="E5" s="192"/>
      <c r="F5" s="192"/>
      <c r="G5" s="192"/>
      <c r="H5" s="192"/>
      <c r="I5" s="192"/>
    </row>
    <row r="6" spans="1:19" ht="18.75" x14ac:dyDescent="0.3">
      <c r="B6" s="118" t="s">
        <v>8</v>
      </c>
      <c r="C6" s="119"/>
      <c r="D6" s="119"/>
      <c r="E6" s="119"/>
      <c r="F6" s="119"/>
      <c r="G6" s="119"/>
      <c r="H6" s="119"/>
      <c r="I6" s="120"/>
    </row>
    <row r="7" spans="1:19" ht="15.75" customHeight="1" x14ac:dyDescent="0.25">
      <c r="B7" s="66"/>
      <c r="C7" s="66"/>
      <c r="D7" s="66"/>
      <c r="E7" s="66"/>
      <c r="F7" s="66"/>
      <c r="G7" s="66"/>
      <c r="H7" s="66"/>
      <c r="I7" s="67"/>
      <c r="K7" s="7"/>
      <c r="L7" s="7"/>
      <c r="M7" s="7"/>
      <c r="N7" s="7"/>
      <c r="O7" s="7"/>
      <c r="P7" s="7"/>
      <c r="Q7" s="7"/>
    </row>
    <row r="8" spans="1:19" x14ac:dyDescent="0.25">
      <c r="B8" s="186" t="s">
        <v>94</v>
      </c>
      <c r="C8" s="186"/>
      <c r="D8" s="186"/>
      <c r="E8" s="186"/>
      <c r="F8" s="186"/>
      <c r="G8" s="186"/>
      <c r="H8" s="186"/>
      <c r="I8" s="186"/>
      <c r="J8" s="80"/>
      <c r="M8" s="187"/>
      <c r="N8" s="187"/>
      <c r="O8" s="187"/>
      <c r="P8" s="187"/>
      <c r="Q8" s="187"/>
      <c r="R8" s="187"/>
      <c r="S8" s="187"/>
    </row>
    <row r="9" spans="1:19" x14ac:dyDescent="0.25">
      <c r="B9" s="185" t="s">
        <v>95</v>
      </c>
      <c r="C9" s="185"/>
      <c r="D9" s="185"/>
      <c r="E9" s="185"/>
      <c r="F9" s="185"/>
      <c r="G9" s="185"/>
      <c r="H9" s="185"/>
      <c r="I9" s="115" t="s">
        <v>104</v>
      </c>
    </row>
    <row r="10" spans="1:19" x14ac:dyDescent="0.25">
      <c r="B10" s="185" t="s">
        <v>96</v>
      </c>
      <c r="C10" s="185"/>
      <c r="D10" s="185"/>
      <c r="E10" s="185"/>
      <c r="F10" s="185"/>
      <c r="G10" s="185"/>
      <c r="H10" s="185"/>
      <c r="I10" s="115" t="s">
        <v>104</v>
      </c>
    </row>
    <row r="11" spans="1:19" x14ac:dyDescent="0.25">
      <c r="B11" s="70"/>
      <c r="C11" s="69"/>
      <c r="D11" s="70"/>
      <c r="E11" s="70"/>
      <c r="F11" s="70"/>
      <c r="G11" s="70"/>
      <c r="H11" s="70"/>
      <c r="I11" s="71"/>
    </row>
    <row r="12" spans="1:19" x14ac:dyDescent="0.25">
      <c r="A12" s="80"/>
      <c r="B12" s="186" t="s">
        <v>97</v>
      </c>
      <c r="C12" s="186"/>
      <c r="D12" s="186"/>
      <c r="E12" s="186"/>
      <c r="F12" s="186"/>
      <c r="G12" s="186"/>
      <c r="H12" s="186"/>
      <c r="I12" s="186"/>
      <c r="J12" s="80"/>
    </row>
    <row r="13" spans="1:19" x14ac:dyDescent="0.25">
      <c r="A13" s="80"/>
      <c r="B13" s="185" t="s">
        <v>101</v>
      </c>
      <c r="C13" s="185"/>
      <c r="D13" s="185"/>
      <c r="E13" s="185"/>
      <c r="F13" s="185"/>
      <c r="G13" s="185"/>
      <c r="H13" s="185"/>
      <c r="I13" s="115" t="s">
        <v>105</v>
      </c>
      <c r="J13" s="80"/>
    </row>
    <row r="14" spans="1:19" x14ac:dyDescent="0.25">
      <c r="B14" s="185" t="s">
        <v>102</v>
      </c>
      <c r="C14" s="185"/>
      <c r="D14" s="185"/>
      <c r="E14" s="185"/>
      <c r="F14" s="185"/>
      <c r="G14" s="185"/>
      <c r="H14" s="185"/>
      <c r="I14" s="115" t="s">
        <v>105</v>
      </c>
    </row>
    <row r="15" spans="1:19" x14ac:dyDescent="0.25">
      <c r="B15" s="68"/>
      <c r="C15" s="69"/>
      <c r="D15" s="70"/>
      <c r="E15" s="70"/>
      <c r="F15" s="70"/>
      <c r="G15" s="70"/>
      <c r="H15" s="70"/>
      <c r="I15" s="71"/>
    </row>
    <row r="16" spans="1:19" x14ac:dyDescent="0.25">
      <c r="A16" s="80"/>
      <c r="B16" s="186" t="s">
        <v>49</v>
      </c>
      <c r="C16" s="186"/>
      <c r="D16" s="186"/>
      <c r="E16" s="186"/>
      <c r="F16" s="186"/>
      <c r="G16" s="186"/>
      <c r="H16" s="186"/>
      <c r="I16" s="186"/>
    </row>
    <row r="17" spans="1:10" x14ac:dyDescent="0.25">
      <c r="A17" s="80"/>
      <c r="B17" s="185" t="s">
        <v>103</v>
      </c>
      <c r="C17" s="185"/>
      <c r="D17" s="185"/>
      <c r="E17" s="185"/>
      <c r="F17" s="185"/>
      <c r="G17" s="185"/>
      <c r="H17" s="185"/>
      <c r="I17" s="115" t="s">
        <v>22</v>
      </c>
    </row>
    <row r="18" spans="1:10" x14ac:dyDescent="0.25">
      <c r="B18" s="188"/>
      <c r="C18" s="188"/>
      <c r="D18" s="188"/>
      <c r="E18" s="188"/>
      <c r="F18" s="188"/>
      <c r="G18" s="188"/>
      <c r="H18" s="188"/>
      <c r="I18" s="75"/>
    </row>
    <row r="19" spans="1:10" x14ac:dyDescent="0.25">
      <c r="A19" s="80"/>
      <c r="B19" s="186" t="s">
        <v>50</v>
      </c>
      <c r="C19" s="186"/>
      <c r="D19" s="186"/>
      <c r="E19" s="186"/>
      <c r="F19" s="186"/>
      <c r="G19" s="186"/>
      <c r="H19" s="186"/>
      <c r="I19" s="186"/>
    </row>
    <row r="20" spans="1:10" x14ac:dyDescent="0.25">
      <c r="A20" s="80"/>
      <c r="B20" s="185" t="s">
        <v>51</v>
      </c>
      <c r="C20" s="185"/>
      <c r="D20" s="185"/>
      <c r="E20" s="185"/>
      <c r="F20" s="185"/>
      <c r="G20" s="185"/>
      <c r="H20" s="185"/>
      <c r="I20" s="115" t="s">
        <v>23</v>
      </c>
    </row>
    <row r="21" spans="1:10" x14ac:dyDescent="0.25">
      <c r="B21" s="68"/>
      <c r="C21" s="69"/>
      <c r="D21" s="70"/>
      <c r="E21" s="70"/>
      <c r="F21" s="70"/>
      <c r="G21" s="70"/>
      <c r="H21" s="70"/>
      <c r="I21" s="71"/>
    </row>
    <row r="22" spans="1:10" x14ac:dyDescent="0.25">
      <c r="B22" s="186" t="s">
        <v>106</v>
      </c>
      <c r="C22" s="186"/>
      <c r="D22" s="186"/>
      <c r="E22" s="186"/>
      <c r="F22" s="186"/>
      <c r="G22" s="186"/>
      <c r="H22" s="186"/>
      <c r="I22" s="186"/>
      <c r="J22" s="80"/>
    </row>
    <row r="23" spans="1:10" x14ac:dyDescent="0.25">
      <c r="B23" s="185" t="s">
        <v>107</v>
      </c>
      <c r="C23" s="185"/>
      <c r="D23" s="185"/>
      <c r="E23" s="185"/>
      <c r="F23" s="185"/>
      <c r="G23" s="185"/>
      <c r="H23" s="185"/>
      <c r="I23" s="115" t="s">
        <v>24</v>
      </c>
      <c r="J23" s="80"/>
    </row>
    <row r="24" spans="1:10" x14ac:dyDescent="0.25">
      <c r="B24" s="115"/>
      <c r="C24" s="80"/>
      <c r="D24" s="7"/>
      <c r="E24" s="80"/>
      <c r="F24" s="80"/>
      <c r="G24" s="80"/>
      <c r="H24" s="80"/>
      <c r="I24" s="115"/>
    </row>
    <row r="25" spans="1:10" x14ac:dyDescent="0.25">
      <c r="B25" s="98"/>
      <c r="C25" s="98"/>
      <c r="D25" s="98"/>
      <c r="E25" s="98"/>
      <c r="F25" s="98"/>
      <c r="G25" s="98"/>
      <c r="H25" s="98"/>
      <c r="I25" s="99"/>
    </row>
    <row r="26" spans="1:10" x14ac:dyDescent="0.25">
      <c r="B26" s="98"/>
      <c r="C26" s="98"/>
      <c r="D26" s="98"/>
      <c r="E26" s="98"/>
      <c r="F26" s="98"/>
      <c r="G26" s="98"/>
      <c r="H26" s="98"/>
      <c r="I26" s="98"/>
    </row>
  </sheetData>
  <mergeCells count="17">
    <mergeCell ref="B1:I1"/>
    <mergeCell ref="B3:I3"/>
    <mergeCell ref="B5:I5"/>
    <mergeCell ref="B8:I8"/>
    <mergeCell ref="B9:H9"/>
    <mergeCell ref="B23:H23"/>
    <mergeCell ref="B22:I22"/>
    <mergeCell ref="M8:S8"/>
    <mergeCell ref="B12:I12"/>
    <mergeCell ref="B13:H13"/>
    <mergeCell ref="B14:H14"/>
    <mergeCell ref="B16:I16"/>
    <mergeCell ref="B17:H17"/>
    <mergeCell ref="B20:H20"/>
    <mergeCell ref="B18:H18"/>
    <mergeCell ref="B19:I19"/>
    <mergeCell ref="B10:H10"/>
  </mergeCells>
  <hyperlinks>
    <hyperlink ref="B13:H13" location="'Pág 2 - Concessões '!A1" display="2.1 Setor"/>
    <hyperlink ref="B14:H14" location="'Pág 2 - Concessões '!A1" display="2.2 Região"/>
    <hyperlink ref="B17:H17" location="'Pág 3 - Fontes de Financiamento'!A1" display="3.1 Fontes de Financiamento Desembolsadas de Longo Prazo"/>
    <hyperlink ref="B20:H20" location="'Pág 4 - Setor'!A1" display="4.1 Participação por Setor - Volume"/>
    <hyperlink ref="B23:H23" location="'Pág 5 - Expediente'!A1" display="5.1 Expediente"/>
    <hyperlink ref="B10:H10" location="'Pág 1 - Números Project Finance'!A1" display="1.2 Concessões"/>
    <hyperlink ref="B9:H9" location="'Pág 1 - Números Project Finance'!A1" display="1.1 Financiamento de Projetos na modalidade Project Finance"/>
    <hyperlink ref="I9" location="'Pág 1 - Números Project Finance'!A1" display="Pág 1 "/>
    <hyperlink ref="I10" location="'Pág 1 - Números Project Finance'!A1" display="Pág 1 "/>
    <hyperlink ref="I13" location="'Pág 2 - Concessões '!A1" display="Pág 2"/>
    <hyperlink ref="I14" location="'Pág 2 - Concessões '!A1" display="Pág 2"/>
    <hyperlink ref="I17" location="'Pág 3 - Fontes de Financiamento'!A1" display="Pág 3"/>
    <hyperlink ref="I20" location="'Pág 4 - Setor'!A1" display="Pág 4"/>
    <hyperlink ref="I23" location="'Pág 5 - Expediente'!A1" display="Pág 5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showRowColHeaders="0" zoomScale="80" zoomScaleNormal="80" workbookViewId="0">
      <selection activeCell="A4" sqref="A4:E4"/>
    </sheetView>
  </sheetViews>
  <sheetFormatPr defaultRowHeight="15" x14ac:dyDescent="0.25"/>
  <cols>
    <col min="1" max="1" width="19.28515625" style="74" customWidth="1"/>
    <col min="2" max="2" width="29.85546875" customWidth="1"/>
    <col min="3" max="3" width="21.7109375" customWidth="1"/>
    <col min="4" max="4" width="21.7109375" style="126" customWidth="1"/>
    <col min="5" max="5" width="12.140625" customWidth="1"/>
    <col min="6" max="6" width="21.7109375" style="61" customWidth="1"/>
  </cols>
  <sheetData>
    <row r="1" spans="1:12" s="61" customFormat="1" ht="21" x14ac:dyDescent="0.35">
      <c r="A1" s="194" t="s">
        <v>9</v>
      </c>
      <c r="B1" s="194"/>
      <c r="C1" s="194"/>
      <c r="D1" s="194"/>
      <c r="E1" s="194"/>
      <c r="F1" s="195"/>
      <c r="G1" s="81"/>
      <c r="H1" s="81"/>
      <c r="I1" s="81"/>
      <c r="J1" s="81"/>
      <c r="K1" s="81"/>
      <c r="L1" s="81"/>
    </row>
    <row r="2" spans="1:12" s="100" customFormat="1" ht="26.25" x14ac:dyDescent="0.25">
      <c r="A2" s="196" t="s">
        <v>67</v>
      </c>
      <c r="B2" s="196"/>
      <c r="C2" s="196"/>
      <c r="D2" s="196"/>
      <c r="E2" s="196"/>
      <c r="F2" s="196"/>
      <c r="L2" s="101"/>
    </row>
    <row r="3" spans="1:12" s="21" customFormat="1" ht="39.75" customHeight="1" x14ac:dyDescent="0.25">
      <c r="A3" s="87"/>
      <c r="B3" s="87"/>
      <c r="C3" s="87"/>
      <c r="D3" s="87"/>
      <c r="E3" s="87"/>
      <c r="F3" s="92" t="s">
        <v>25</v>
      </c>
      <c r="L3" s="83"/>
    </row>
    <row r="4" spans="1:12" s="21" customFormat="1" ht="24.95" customHeight="1" x14ac:dyDescent="0.25">
      <c r="A4" s="202" t="s">
        <v>85</v>
      </c>
      <c r="B4" s="202"/>
      <c r="C4" s="202"/>
      <c r="D4" s="202"/>
      <c r="E4" s="202"/>
      <c r="F4" s="92"/>
      <c r="L4" s="83"/>
    </row>
    <row r="5" spans="1:12" s="100" customFormat="1" ht="30" customHeight="1" x14ac:dyDescent="0.25">
      <c r="A5" s="198" t="s">
        <v>20</v>
      </c>
      <c r="B5" s="176" t="s">
        <v>69</v>
      </c>
      <c r="C5" s="176" t="s">
        <v>70</v>
      </c>
      <c r="D5" s="200" t="s">
        <v>71</v>
      </c>
      <c r="E5" s="201"/>
      <c r="L5" s="101"/>
    </row>
    <row r="6" spans="1:12" s="103" customFormat="1" ht="27.75" customHeight="1" x14ac:dyDescent="0.25">
      <c r="A6" s="199"/>
      <c r="B6" s="178" t="s">
        <v>33</v>
      </c>
      <c r="C6" s="177" t="s">
        <v>33</v>
      </c>
      <c r="D6" s="177" t="s">
        <v>33</v>
      </c>
      <c r="E6" s="178" t="s">
        <v>0</v>
      </c>
      <c r="G6" s="100"/>
      <c r="H6" s="100"/>
      <c r="I6" s="100"/>
      <c r="J6" s="100"/>
      <c r="K6" s="100"/>
      <c r="L6" s="102"/>
    </row>
    <row r="7" spans="1:12" s="105" customFormat="1" ht="21.75" customHeight="1" x14ac:dyDescent="0.25">
      <c r="A7" s="104">
        <v>2013</v>
      </c>
      <c r="B7" s="123">
        <v>11413.354620630002</v>
      </c>
      <c r="C7" s="123">
        <v>19842.6864054</v>
      </c>
      <c r="D7" s="123">
        <v>31256.041026030001</v>
      </c>
      <c r="E7" s="123">
        <v>51</v>
      </c>
      <c r="G7" s="184"/>
      <c r="L7" s="106"/>
    </row>
    <row r="8" spans="1:12" s="105" customFormat="1" ht="21.75" customHeight="1" x14ac:dyDescent="0.25">
      <c r="A8" s="104">
        <v>2014</v>
      </c>
      <c r="B8" s="124">
        <v>3933.8311396100007</v>
      </c>
      <c r="C8" s="125">
        <v>8368.853399900001</v>
      </c>
      <c r="D8" s="124">
        <v>12302.684539510003</v>
      </c>
      <c r="E8" s="125">
        <v>58</v>
      </c>
      <c r="F8" s="123"/>
      <c r="G8" s="184"/>
      <c r="L8" s="106"/>
    </row>
    <row r="9" spans="1:12" s="105" customFormat="1" ht="21.75" customHeight="1" x14ac:dyDescent="0.25">
      <c r="A9" s="104">
        <v>2015</v>
      </c>
      <c r="B9" s="123">
        <v>9582.3713383480645</v>
      </c>
      <c r="C9" s="123">
        <v>17657.05491441</v>
      </c>
      <c r="D9" s="123">
        <v>27239.426252758065</v>
      </c>
      <c r="E9" s="123" t="s">
        <v>112</v>
      </c>
      <c r="F9" s="123"/>
      <c r="G9" s="184"/>
      <c r="L9" s="106"/>
    </row>
    <row r="10" spans="1:12" s="105" customFormat="1" ht="21.75" customHeight="1" x14ac:dyDescent="0.25">
      <c r="A10" s="104">
        <v>2016</v>
      </c>
      <c r="B10" s="124">
        <v>7862.1338896473326</v>
      </c>
      <c r="C10" s="125">
        <v>11263.009800416001</v>
      </c>
      <c r="D10" s="124">
        <v>19125.143690063334</v>
      </c>
      <c r="E10" s="125" t="s">
        <v>113</v>
      </c>
      <c r="F10" s="123"/>
      <c r="G10" s="184"/>
      <c r="L10" s="106"/>
    </row>
    <row r="11" spans="1:12" s="105" customFormat="1" ht="21.75" customHeight="1" x14ac:dyDescent="0.25">
      <c r="A11" s="104">
        <v>2017</v>
      </c>
      <c r="B11" s="123">
        <v>11715.266893731503</v>
      </c>
      <c r="C11" s="123">
        <v>17999.582050759975</v>
      </c>
      <c r="D11" s="123">
        <v>29714.848944491478</v>
      </c>
      <c r="E11" s="123" t="s">
        <v>114</v>
      </c>
      <c r="F11" s="123"/>
      <c r="G11" s="184"/>
      <c r="L11" s="106"/>
    </row>
    <row r="12" spans="1:12" s="105" customFormat="1" ht="21.75" customHeight="1" x14ac:dyDescent="0.25">
      <c r="A12" s="104">
        <v>2018</v>
      </c>
      <c r="B12" s="124">
        <v>13627.01962130356</v>
      </c>
      <c r="C12" s="125">
        <v>22435.745080110002</v>
      </c>
      <c r="D12" s="124">
        <v>36062.764701413558</v>
      </c>
      <c r="E12" s="125" t="s">
        <v>118</v>
      </c>
      <c r="F12" s="123"/>
      <c r="G12" s="184"/>
      <c r="L12" s="106"/>
    </row>
    <row r="13" spans="1:12" s="61" customFormat="1" x14ac:dyDescent="0.25">
      <c r="A13" s="82"/>
      <c r="B13" s="83"/>
      <c r="C13" s="83"/>
      <c r="D13" s="83"/>
      <c r="E13" s="83"/>
      <c r="G13" s="81"/>
      <c r="H13" s="81"/>
      <c r="I13" s="81"/>
      <c r="J13" s="81"/>
      <c r="K13" s="81"/>
      <c r="L13" s="81"/>
    </row>
    <row r="14" spans="1:12" s="61" customFormat="1" x14ac:dyDescent="0.25">
      <c r="A14" s="82"/>
      <c r="B14" s="83"/>
      <c r="C14" s="83"/>
      <c r="D14" s="83"/>
      <c r="E14" s="83"/>
      <c r="G14" s="81"/>
      <c r="H14" s="81"/>
      <c r="I14" s="81"/>
      <c r="J14" s="81"/>
      <c r="K14" s="81"/>
      <c r="L14" s="81"/>
    </row>
    <row r="15" spans="1:12" s="173" customFormat="1" ht="24.95" customHeight="1" x14ac:dyDescent="0.25">
      <c r="A15" s="202" t="s">
        <v>68</v>
      </c>
      <c r="B15" s="202"/>
      <c r="C15" s="202"/>
      <c r="D15" s="83"/>
      <c r="E15" s="83"/>
    </row>
    <row r="16" spans="1:12" s="61" customFormat="1" ht="30" customHeight="1" x14ac:dyDescent="0.25">
      <c r="A16" s="198" t="s">
        <v>20</v>
      </c>
      <c r="B16" s="197" t="s">
        <v>68</v>
      </c>
      <c r="C16" s="197"/>
      <c r="D16" s="83"/>
      <c r="E16" s="83"/>
      <c r="G16" s="81"/>
      <c r="H16" s="81"/>
      <c r="I16" s="81"/>
      <c r="J16" s="81"/>
      <c r="K16" s="81"/>
      <c r="L16" s="81"/>
    </row>
    <row r="17" spans="1:12" s="61" customFormat="1" ht="30" customHeight="1" x14ac:dyDescent="0.25">
      <c r="A17" s="199"/>
      <c r="B17" s="178" t="s">
        <v>33</v>
      </c>
      <c r="C17" s="178" t="s">
        <v>0</v>
      </c>
      <c r="D17" s="83"/>
      <c r="E17" s="83"/>
      <c r="G17" s="81"/>
      <c r="H17" s="81"/>
      <c r="I17" s="81"/>
      <c r="J17" s="81"/>
      <c r="K17" s="81"/>
      <c r="L17" s="81"/>
    </row>
    <row r="18" spans="1:12" s="61" customFormat="1" ht="21.75" customHeight="1" x14ac:dyDescent="0.25">
      <c r="A18" s="104">
        <v>2013</v>
      </c>
      <c r="B18" s="123">
        <v>27453.47508018</v>
      </c>
      <c r="C18" s="123">
        <v>23</v>
      </c>
      <c r="D18" s="83"/>
      <c r="E18" s="83"/>
      <c r="G18" s="81"/>
      <c r="H18" s="81"/>
      <c r="I18" s="81"/>
      <c r="J18" s="81"/>
      <c r="K18" s="81"/>
      <c r="L18" s="81"/>
    </row>
    <row r="19" spans="1:12" s="61" customFormat="1" ht="21.75" customHeight="1" x14ac:dyDescent="0.25">
      <c r="A19" s="104">
        <v>2014</v>
      </c>
      <c r="B19" s="124">
        <v>63764.052208000001</v>
      </c>
      <c r="C19" s="125">
        <v>103</v>
      </c>
      <c r="D19" s="83"/>
      <c r="E19" s="83"/>
      <c r="G19" s="81"/>
      <c r="H19" s="81"/>
      <c r="I19" s="81"/>
      <c r="J19" s="81"/>
      <c r="K19" s="81"/>
      <c r="L19" s="81"/>
    </row>
    <row r="20" spans="1:12" s="61" customFormat="1" ht="21.75" customHeight="1" x14ac:dyDescent="0.25">
      <c r="A20" s="104">
        <v>2015</v>
      </c>
      <c r="B20" s="123">
        <v>38703.671090999997</v>
      </c>
      <c r="C20" s="123">
        <v>141</v>
      </c>
      <c r="D20" s="83"/>
      <c r="E20" s="83"/>
      <c r="G20" s="81"/>
      <c r="H20" s="81"/>
      <c r="I20" s="81"/>
      <c r="J20" s="81"/>
      <c r="K20" s="81"/>
      <c r="L20" s="81"/>
    </row>
    <row r="21" spans="1:12" s="61" customFormat="1" ht="21.75" customHeight="1" x14ac:dyDescent="0.25">
      <c r="A21" s="104">
        <v>2016</v>
      </c>
      <c r="B21" s="124">
        <v>8899.2720588400007</v>
      </c>
      <c r="C21" s="125">
        <v>21</v>
      </c>
      <c r="D21" s="83"/>
      <c r="E21" s="83"/>
      <c r="G21" s="81"/>
      <c r="H21" s="81"/>
      <c r="I21" s="81"/>
      <c r="J21" s="81"/>
      <c r="K21" s="81"/>
      <c r="L21" s="81"/>
    </row>
    <row r="22" spans="1:12" s="61" customFormat="1" ht="21.75" customHeight="1" x14ac:dyDescent="0.25">
      <c r="A22" s="104">
        <v>2017</v>
      </c>
      <c r="B22" s="123">
        <v>13834.546192127602</v>
      </c>
      <c r="C22" s="123">
        <v>12</v>
      </c>
      <c r="D22" s="83"/>
      <c r="E22" s="83"/>
      <c r="G22" s="81"/>
      <c r="H22" s="81"/>
      <c r="I22" s="81"/>
      <c r="J22" s="81"/>
      <c r="K22" s="81"/>
      <c r="L22" s="81"/>
    </row>
    <row r="23" spans="1:12" s="61" customFormat="1" ht="21.75" customHeight="1" x14ac:dyDescent="0.25">
      <c r="A23" s="104">
        <v>2018</v>
      </c>
      <c r="B23" s="124">
        <v>26467.163851647616</v>
      </c>
      <c r="C23" s="125">
        <v>104</v>
      </c>
      <c r="D23" s="83"/>
      <c r="E23" s="83"/>
      <c r="G23" s="81"/>
      <c r="H23" s="81"/>
      <c r="I23" s="81"/>
      <c r="J23" s="81"/>
      <c r="K23" s="81"/>
      <c r="L23" s="81"/>
    </row>
    <row r="24" spans="1:12" s="61" customFormat="1" x14ac:dyDescent="0.25">
      <c r="A24" s="82"/>
      <c r="B24" s="83"/>
      <c r="C24" s="83"/>
      <c r="D24" s="83"/>
      <c r="E24" s="83"/>
      <c r="G24" s="81"/>
      <c r="H24" s="81"/>
      <c r="I24" s="81"/>
      <c r="J24" s="81"/>
      <c r="K24" s="81"/>
      <c r="L24" s="81"/>
    </row>
    <row r="25" spans="1:12" s="61" customFormat="1" ht="33.75" customHeight="1" x14ac:dyDescent="0.25">
      <c r="A25" s="193" t="s">
        <v>110</v>
      </c>
      <c r="B25" s="193"/>
      <c r="C25" s="193"/>
      <c r="D25" s="193"/>
      <c r="E25" s="193"/>
      <c r="F25" s="193"/>
      <c r="G25" s="81"/>
      <c r="H25" s="81"/>
      <c r="I25" s="81"/>
      <c r="J25" s="81"/>
      <c r="K25" s="81"/>
      <c r="L25" s="81"/>
    </row>
    <row r="26" spans="1:12" s="61" customFormat="1" ht="39.75" customHeight="1" x14ac:dyDescent="0.25">
      <c r="A26" s="193" t="s">
        <v>72</v>
      </c>
      <c r="B26" s="193"/>
      <c r="C26" s="193"/>
      <c r="D26" s="193"/>
      <c r="E26" s="193"/>
      <c r="F26" s="193"/>
      <c r="G26" s="81"/>
      <c r="H26" s="81"/>
      <c r="I26" s="81"/>
      <c r="J26" s="81"/>
      <c r="K26" s="81"/>
      <c r="L26" s="81"/>
    </row>
    <row r="27" spans="1:12" s="61" customFormat="1" ht="39.75" customHeight="1" x14ac:dyDescent="0.25">
      <c r="A27" s="193" t="s">
        <v>111</v>
      </c>
      <c r="B27" s="193"/>
      <c r="C27" s="193"/>
      <c r="D27" s="193"/>
      <c r="E27" s="193"/>
      <c r="F27" s="193"/>
      <c r="G27" s="81"/>
      <c r="H27" s="81"/>
      <c r="I27" s="81"/>
      <c r="J27" s="81"/>
      <c r="K27" s="81"/>
      <c r="L27" s="81"/>
    </row>
    <row r="28" spans="1:12" s="61" customFormat="1" x14ac:dyDescent="0.25">
      <c r="A28" s="82"/>
      <c r="B28" s="83"/>
      <c r="C28" s="83"/>
      <c r="D28" s="83"/>
      <c r="E28" s="83"/>
      <c r="G28" s="81"/>
      <c r="H28" s="81"/>
      <c r="I28" s="81"/>
      <c r="J28" s="81"/>
      <c r="K28" s="81"/>
      <c r="L28" s="81"/>
    </row>
    <row r="29" spans="1:12" x14ac:dyDescent="0.25">
      <c r="A29" s="84"/>
      <c r="B29" s="85"/>
      <c r="C29" s="85"/>
      <c r="D29" s="85"/>
      <c r="E29" s="85"/>
      <c r="G29" s="81"/>
      <c r="H29" s="81"/>
      <c r="I29" s="81"/>
      <c r="J29" s="81"/>
      <c r="K29" s="81"/>
      <c r="L29" s="81"/>
    </row>
    <row r="30" spans="1:12" x14ac:dyDescent="0.25">
      <c r="A30" s="84"/>
      <c r="B30" s="85"/>
      <c r="C30" s="85"/>
      <c r="D30" s="85"/>
      <c r="E30" s="85"/>
      <c r="G30" s="81"/>
      <c r="H30" s="81"/>
      <c r="I30" s="81"/>
      <c r="J30" s="81"/>
      <c r="K30" s="81"/>
      <c r="L30" s="81"/>
    </row>
    <row r="31" spans="1:12" x14ac:dyDescent="0.25">
      <c r="A31" s="84"/>
      <c r="B31" s="85"/>
      <c r="C31" s="85"/>
      <c r="D31" s="85"/>
      <c r="E31" s="85"/>
      <c r="G31" s="81"/>
      <c r="H31" s="81"/>
      <c r="I31" s="81"/>
      <c r="J31" s="81"/>
      <c r="K31" s="81"/>
      <c r="L31" s="81"/>
    </row>
    <row r="32" spans="1:12" x14ac:dyDescent="0.25">
      <c r="A32" s="88"/>
      <c r="B32" s="81"/>
      <c r="C32" s="81"/>
      <c r="D32" s="81"/>
      <c r="E32" s="81"/>
      <c r="G32" s="81"/>
      <c r="H32" s="81"/>
      <c r="I32" s="81"/>
      <c r="J32" s="81"/>
      <c r="K32" s="81"/>
      <c r="L32" s="81"/>
    </row>
  </sheetData>
  <mergeCells count="11">
    <mergeCell ref="A25:F25"/>
    <mergeCell ref="A26:F26"/>
    <mergeCell ref="A27:F27"/>
    <mergeCell ref="A1:F1"/>
    <mergeCell ref="A2:F2"/>
    <mergeCell ref="B16:C16"/>
    <mergeCell ref="A5:A6"/>
    <mergeCell ref="A16:A17"/>
    <mergeCell ref="D5:E5"/>
    <mergeCell ref="A4:E4"/>
    <mergeCell ref="A15:C15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showRowColHeaders="0" showRuler="0" zoomScale="80" zoomScaleNormal="80" workbookViewId="0">
      <selection activeCell="A4" sqref="A4:G4"/>
    </sheetView>
  </sheetViews>
  <sheetFormatPr defaultColWidth="8.85546875" defaultRowHeight="15" x14ac:dyDescent="0.25"/>
  <cols>
    <col min="1" max="1" width="21.140625" style="91" customWidth="1"/>
    <col min="2" max="4" width="22.28515625" style="126" customWidth="1"/>
    <col min="5" max="6" width="22.28515625" style="2" customWidth="1"/>
    <col min="7" max="7" width="22.28515625" style="126" customWidth="1"/>
    <col min="8" max="15" width="11.28515625" style="126" customWidth="1"/>
    <col min="16" max="16" width="25.7109375" style="126" customWidth="1"/>
    <col min="17" max="17" width="8.7109375" style="126" customWidth="1"/>
    <col min="18" max="18" width="30.7109375" style="126" customWidth="1"/>
    <col min="19" max="19" width="25.7109375" style="126" customWidth="1"/>
    <col min="20" max="20" width="8.7109375" style="126" customWidth="1"/>
    <col min="21" max="16384" width="8.85546875" style="126"/>
  </cols>
  <sheetData>
    <row r="1" spans="1:20" ht="20.100000000000001" customHeight="1" x14ac:dyDescent="0.25">
      <c r="A1" s="205" t="s">
        <v>9</v>
      </c>
      <c r="B1" s="205"/>
      <c r="C1" s="205"/>
      <c r="D1" s="205"/>
      <c r="E1" s="205"/>
      <c r="F1" s="205"/>
      <c r="G1" s="205"/>
      <c r="H1" s="79"/>
      <c r="I1" s="79"/>
      <c r="J1" s="79"/>
      <c r="K1" s="79"/>
      <c r="L1" s="79"/>
      <c r="M1" s="79"/>
      <c r="N1" s="79"/>
      <c r="O1" s="79"/>
      <c r="P1" s="89"/>
      <c r="Q1" s="89"/>
      <c r="R1" s="73"/>
      <c r="S1" s="73"/>
      <c r="T1" s="73"/>
    </row>
    <row r="2" spans="1:20" ht="27" customHeight="1" x14ac:dyDescent="0.25">
      <c r="A2" s="206" t="s">
        <v>84</v>
      </c>
      <c r="B2" s="206"/>
      <c r="C2" s="206"/>
      <c r="D2" s="206"/>
      <c r="E2" s="206"/>
      <c r="F2" s="206"/>
      <c r="G2" s="206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3"/>
      <c r="T2" s="73"/>
    </row>
    <row r="3" spans="1:20" s="96" customFormat="1" ht="39.75" customHeight="1" x14ac:dyDescent="0.25">
      <c r="A3" s="95"/>
      <c r="B3" s="94"/>
      <c r="C3" s="94"/>
      <c r="D3" s="94"/>
      <c r="E3" s="94"/>
      <c r="F3" s="94"/>
      <c r="G3" s="97" t="s">
        <v>25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20" ht="30" customHeight="1" x14ac:dyDescent="0.25">
      <c r="A4" s="207" t="s">
        <v>2</v>
      </c>
      <c r="B4" s="208"/>
      <c r="C4" s="208"/>
      <c r="D4" s="208"/>
      <c r="E4" s="208"/>
      <c r="F4" s="208"/>
      <c r="G4" s="208"/>
      <c r="H4" s="76"/>
      <c r="I4" s="72"/>
      <c r="J4" s="76"/>
      <c r="K4" s="89"/>
      <c r="L4" s="89"/>
      <c r="M4" s="89"/>
      <c r="N4" s="73"/>
      <c r="O4" s="73"/>
      <c r="P4" s="73"/>
      <c r="Q4" s="73"/>
      <c r="R4" s="73"/>
      <c r="S4" s="73"/>
      <c r="T4" s="73"/>
    </row>
    <row r="5" spans="1:20" s="107" customFormat="1" ht="18.75" customHeight="1" x14ac:dyDescent="0.25">
      <c r="A5" s="209" t="s">
        <v>99</v>
      </c>
      <c r="B5" s="209"/>
      <c r="C5" s="209"/>
      <c r="D5" s="209"/>
      <c r="E5" s="209"/>
      <c r="F5" s="209"/>
      <c r="G5" s="209"/>
      <c r="H5" s="108"/>
      <c r="I5" s="108"/>
      <c r="J5" s="108"/>
      <c r="K5" s="108"/>
      <c r="L5" s="108"/>
      <c r="M5" s="113"/>
      <c r="N5" s="113"/>
      <c r="O5" s="109"/>
    </row>
    <row r="6" spans="1:20" ht="27" customHeight="1" x14ac:dyDescent="0.25">
      <c r="A6" s="179" t="s">
        <v>20</v>
      </c>
      <c r="B6" s="127" t="s">
        <v>115</v>
      </c>
      <c r="C6" s="127" t="s">
        <v>64</v>
      </c>
      <c r="D6" s="127" t="s">
        <v>65</v>
      </c>
      <c r="E6" s="172" t="s">
        <v>17</v>
      </c>
      <c r="F6" s="128" t="s">
        <v>98</v>
      </c>
      <c r="G6" s="128" t="s">
        <v>66</v>
      </c>
      <c r="H6" s="171"/>
      <c r="I6" s="73"/>
      <c r="J6" s="73"/>
      <c r="K6" s="73"/>
      <c r="L6" s="73"/>
      <c r="M6" s="73"/>
      <c r="N6" s="73"/>
    </row>
    <row r="7" spans="1:20" ht="15.75" x14ac:dyDescent="0.25">
      <c r="A7" s="174">
        <v>2013</v>
      </c>
      <c r="B7" s="130">
        <v>0</v>
      </c>
      <c r="C7" s="130">
        <v>0.16297528298084821</v>
      </c>
      <c r="D7" s="130">
        <v>0</v>
      </c>
      <c r="E7" s="130">
        <v>0.1057476327321461</v>
      </c>
      <c r="F7" s="130">
        <v>0.73127708428700566</v>
      </c>
      <c r="G7" s="130">
        <v>0</v>
      </c>
      <c r="H7" s="73"/>
      <c r="I7" s="73"/>
      <c r="J7" s="73"/>
      <c r="K7" s="73"/>
      <c r="L7" s="73"/>
      <c r="M7" s="73"/>
      <c r="N7" s="73"/>
    </row>
    <row r="8" spans="1:20" ht="15" customHeight="1" x14ac:dyDescent="0.25">
      <c r="A8" s="175">
        <v>2014</v>
      </c>
      <c r="B8" s="129">
        <v>1.9682437933932633E-2</v>
      </c>
      <c r="C8" s="129">
        <v>0.30601681214281212</v>
      </c>
      <c r="D8" s="129">
        <v>0</v>
      </c>
      <c r="E8" s="129">
        <v>2.9797353433595321E-3</v>
      </c>
      <c r="F8" s="129">
        <v>0.67132101457989568</v>
      </c>
      <c r="G8" s="129">
        <v>0</v>
      </c>
      <c r="H8" s="73"/>
      <c r="I8" s="73"/>
      <c r="J8" s="73"/>
      <c r="K8" s="73"/>
      <c r="L8" s="73"/>
      <c r="M8" s="73"/>
      <c r="N8" s="73"/>
    </row>
    <row r="9" spans="1:20" ht="15.75" x14ac:dyDescent="0.25">
      <c r="A9" s="174">
        <v>2015</v>
      </c>
      <c r="B9" s="130">
        <v>0</v>
      </c>
      <c r="C9" s="130">
        <v>0.76025582950042958</v>
      </c>
      <c r="D9" s="130">
        <v>0</v>
      </c>
      <c r="E9" s="130">
        <v>0</v>
      </c>
      <c r="F9" s="130">
        <v>0.2159855839087024</v>
      </c>
      <c r="G9" s="130">
        <v>2.3758586590868051E-2</v>
      </c>
      <c r="H9" s="73"/>
      <c r="I9" s="73"/>
      <c r="J9" s="73"/>
      <c r="K9" s="73"/>
      <c r="L9" s="73"/>
      <c r="M9" s="73"/>
      <c r="N9" s="73"/>
    </row>
    <row r="10" spans="1:20" ht="15" customHeight="1" x14ac:dyDescent="0.25">
      <c r="A10" s="175">
        <v>2016</v>
      </c>
      <c r="B10" s="129">
        <v>0</v>
      </c>
      <c r="C10" s="129">
        <v>0.92736731784731452</v>
      </c>
      <c r="D10" s="129">
        <v>3.3148778692181323E-2</v>
      </c>
      <c r="E10" s="129">
        <v>0</v>
      </c>
      <c r="F10" s="129">
        <v>3.948390346050408E-2</v>
      </c>
      <c r="G10" s="129">
        <v>0</v>
      </c>
      <c r="H10" s="73"/>
      <c r="I10" s="73"/>
      <c r="J10" s="73"/>
      <c r="K10" s="73"/>
      <c r="L10" s="73"/>
      <c r="M10" s="73"/>
      <c r="N10" s="73"/>
    </row>
    <row r="11" spans="1:20" ht="15.75" x14ac:dyDescent="0.25">
      <c r="A11" s="174">
        <v>2017</v>
      </c>
      <c r="B11" s="130">
        <v>0</v>
      </c>
      <c r="C11" s="130">
        <v>0.41450982824887933</v>
      </c>
      <c r="D11" s="130">
        <v>0</v>
      </c>
      <c r="E11" s="130">
        <v>1.7311292808164637E-3</v>
      </c>
      <c r="F11" s="130">
        <v>0.58375904247030408</v>
      </c>
      <c r="G11" s="130">
        <v>0</v>
      </c>
      <c r="H11" s="73"/>
      <c r="I11" s="73"/>
      <c r="J11" s="73"/>
      <c r="K11" s="73"/>
      <c r="L11" s="73"/>
      <c r="M11" s="73"/>
      <c r="N11" s="73"/>
    </row>
    <row r="12" spans="1:20" ht="15" customHeight="1" x14ac:dyDescent="0.25">
      <c r="A12" s="175">
        <v>2018</v>
      </c>
      <c r="B12" s="129">
        <v>0</v>
      </c>
      <c r="C12" s="129">
        <v>0.81588622016987844</v>
      </c>
      <c r="D12" s="129">
        <v>0</v>
      </c>
      <c r="E12" s="129">
        <v>0</v>
      </c>
      <c r="F12" s="129">
        <v>0.18411377983012153</v>
      </c>
      <c r="G12" s="129">
        <v>0</v>
      </c>
      <c r="H12" s="73"/>
      <c r="I12" s="73"/>
      <c r="J12" s="73"/>
      <c r="K12" s="73"/>
      <c r="L12" s="73"/>
      <c r="M12" s="73"/>
      <c r="N12" s="73"/>
    </row>
    <row r="14" spans="1:20" ht="18.75" x14ac:dyDescent="0.25">
      <c r="A14" s="204" t="s">
        <v>100</v>
      </c>
      <c r="B14" s="204"/>
      <c r="C14" s="204"/>
      <c r="D14" s="204"/>
      <c r="E14" s="204"/>
      <c r="F14" s="204"/>
      <c r="G14" s="204"/>
    </row>
    <row r="15" spans="1:20" ht="27" customHeight="1" x14ac:dyDescent="0.25">
      <c r="A15" s="179" t="s">
        <v>20</v>
      </c>
      <c r="B15" s="127" t="s">
        <v>115</v>
      </c>
      <c r="C15" s="127" t="s">
        <v>64</v>
      </c>
      <c r="D15" s="127" t="s">
        <v>65</v>
      </c>
      <c r="E15" s="172" t="s">
        <v>17</v>
      </c>
      <c r="F15" s="128" t="s">
        <v>98</v>
      </c>
      <c r="G15" s="128" t="s">
        <v>66</v>
      </c>
      <c r="H15" s="171"/>
      <c r="I15" s="73"/>
      <c r="J15" s="73"/>
      <c r="K15" s="73"/>
      <c r="L15" s="73"/>
      <c r="M15" s="73"/>
      <c r="N15" s="73"/>
    </row>
    <row r="16" spans="1:20" ht="15.75" x14ac:dyDescent="0.25">
      <c r="A16" s="174">
        <v>2013</v>
      </c>
      <c r="B16" s="130">
        <v>0</v>
      </c>
      <c r="C16" s="130">
        <v>0.69565217391304346</v>
      </c>
      <c r="D16" s="130">
        <v>0</v>
      </c>
      <c r="E16" s="130">
        <v>0.13043478260869565</v>
      </c>
      <c r="F16" s="130">
        <v>0.17391304347826086</v>
      </c>
      <c r="G16" s="130">
        <v>0</v>
      </c>
      <c r="H16" s="73"/>
      <c r="I16" s="73"/>
      <c r="J16" s="73"/>
      <c r="K16" s="73"/>
      <c r="L16" s="73"/>
      <c r="M16" s="73"/>
      <c r="N16" s="73"/>
    </row>
    <row r="17" spans="1:20" ht="15" customHeight="1" x14ac:dyDescent="0.25">
      <c r="A17" s="175">
        <v>2014</v>
      </c>
      <c r="B17" s="129">
        <v>2.9126213592233011E-2</v>
      </c>
      <c r="C17" s="129">
        <v>0.85436893203883491</v>
      </c>
      <c r="D17" s="129">
        <v>0</v>
      </c>
      <c r="E17" s="129">
        <v>9.7087378640776691E-3</v>
      </c>
      <c r="F17" s="129">
        <v>0.10679611650485436</v>
      </c>
      <c r="G17" s="129">
        <v>0</v>
      </c>
      <c r="H17" s="73"/>
      <c r="I17" s="73"/>
      <c r="J17" s="73"/>
      <c r="K17" s="73"/>
      <c r="L17" s="73"/>
      <c r="M17" s="73"/>
      <c r="N17" s="73"/>
    </row>
    <row r="18" spans="1:20" ht="15.75" x14ac:dyDescent="0.25">
      <c r="A18" s="174">
        <v>2015</v>
      </c>
      <c r="B18" s="130">
        <v>0</v>
      </c>
      <c r="C18" s="130">
        <v>0.96453900709219853</v>
      </c>
      <c r="D18" s="130">
        <v>0</v>
      </c>
      <c r="E18" s="130">
        <v>0</v>
      </c>
      <c r="F18" s="130">
        <v>2.8368794326241134E-2</v>
      </c>
      <c r="G18" s="130">
        <v>7.0921985815602835E-3</v>
      </c>
      <c r="H18" s="73"/>
      <c r="I18" s="73"/>
      <c r="J18" s="73"/>
      <c r="K18" s="73"/>
      <c r="L18" s="73"/>
      <c r="M18" s="73"/>
      <c r="N18" s="73"/>
    </row>
    <row r="19" spans="1:20" ht="15" customHeight="1" x14ac:dyDescent="0.25">
      <c r="A19" s="175">
        <v>2016</v>
      </c>
      <c r="B19" s="129">
        <v>0</v>
      </c>
      <c r="C19" s="129">
        <v>0.90476190476190477</v>
      </c>
      <c r="D19" s="129">
        <v>4.7619047619047616E-2</v>
      </c>
      <c r="E19" s="129">
        <v>0</v>
      </c>
      <c r="F19" s="129">
        <v>4.7619047619047616E-2</v>
      </c>
      <c r="G19" s="129">
        <v>0</v>
      </c>
      <c r="H19" s="73"/>
      <c r="I19" s="73"/>
      <c r="J19" s="73"/>
      <c r="K19" s="73"/>
      <c r="L19" s="73"/>
      <c r="M19" s="73"/>
      <c r="N19" s="73"/>
    </row>
    <row r="20" spans="1:20" ht="15.75" x14ac:dyDescent="0.25">
      <c r="A20" s="174">
        <v>2017</v>
      </c>
      <c r="B20" s="130">
        <v>0</v>
      </c>
      <c r="C20" s="130">
        <v>0.58333333333333337</v>
      </c>
      <c r="D20" s="130">
        <v>0</v>
      </c>
      <c r="E20" s="130">
        <v>8.3333333333333329E-2</v>
      </c>
      <c r="F20" s="130">
        <v>0.33333333333333331</v>
      </c>
      <c r="G20" s="130">
        <v>0</v>
      </c>
      <c r="H20" s="73"/>
      <c r="I20" s="73"/>
      <c r="J20" s="73"/>
      <c r="K20" s="73"/>
      <c r="L20" s="73"/>
      <c r="M20" s="73"/>
      <c r="N20" s="73"/>
    </row>
    <row r="21" spans="1:20" ht="15" customHeight="1" x14ac:dyDescent="0.25">
      <c r="A21" s="175">
        <v>2018</v>
      </c>
      <c r="B21" s="129">
        <v>0</v>
      </c>
      <c r="C21" s="129">
        <v>0.96153846153846156</v>
      </c>
      <c r="D21" s="129">
        <v>0</v>
      </c>
      <c r="E21" s="129">
        <v>0</v>
      </c>
      <c r="F21" s="129">
        <v>3.8461538461538464E-2</v>
      </c>
      <c r="G21" s="129">
        <v>0</v>
      </c>
      <c r="H21" s="73"/>
      <c r="I21" s="73"/>
      <c r="J21" s="73"/>
      <c r="K21" s="73"/>
      <c r="L21" s="73"/>
      <c r="M21" s="73"/>
      <c r="N21" s="73"/>
    </row>
    <row r="24" spans="1:20" ht="30" customHeight="1" x14ac:dyDescent="0.25">
      <c r="A24" s="207" t="s">
        <v>87</v>
      </c>
      <c r="B24" s="208"/>
      <c r="C24" s="208"/>
      <c r="D24" s="208"/>
      <c r="E24" s="208"/>
      <c r="F24" s="208"/>
      <c r="G24" s="208"/>
      <c r="H24" s="76"/>
      <c r="I24" s="72"/>
      <c r="J24" s="76"/>
      <c r="K24" s="89"/>
      <c r="L24" s="89"/>
      <c r="M24" s="89"/>
      <c r="N24" s="73"/>
      <c r="O24" s="73"/>
      <c r="P24" s="73"/>
      <c r="Q24" s="73"/>
      <c r="R24" s="73"/>
      <c r="S24" s="73"/>
      <c r="T24" s="73"/>
    </row>
    <row r="25" spans="1:20" s="107" customFormat="1" ht="18.75" customHeight="1" x14ac:dyDescent="0.25">
      <c r="A25" s="209" t="s">
        <v>99</v>
      </c>
      <c r="B25" s="209"/>
      <c r="C25" s="209"/>
      <c r="D25" s="209"/>
      <c r="E25" s="209"/>
      <c r="F25" s="209"/>
      <c r="G25" s="209"/>
      <c r="H25" s="108"/>
      <c r="I25" s="108"/>
      <c r="J25" s="108"/>
      <c r="K25" s="108"/>
      <c r="L25" s="108"/>
      <c r="M25" s="113"/>
      <c r="N25" s="113"/>
      <c r="O25" s="109"/>
    </row>
    <row r="26" spans="1:20" ht="27" customHeight="1" x14ac:dyDescent="0.25">
      <c r="A26" s="179" t="s">
        <v>20</v>
      </c>
      <c r="B26" s="127" t="s">
        <v>90</v>
      </c>
      <c r="C26" s="127" t="s">
        <v>89</v>
      </c>
      <c r="D26" s="127" t="s">
        <v>88</v>
      </c>
      <c r="E26" s="172" t="s">
        <v>92</v>
      </c>
      <c r="F26" s="128" t="s">
        <v>91</v>
      </c>
      <c r="G26" s="128" t="s">
        <v>93</v>
      </c>
      <c r="H26" s="171"/>
      <c r="I26" s="73"/>
      <c r="J26" s="73"/>
      <c r="K26" s="73"/>
      <c r="L26" s="73"/>
      <c r="M26" s="73"/>
      <c r="N26" s="73"/>
    </row>
    <row r="27" spans="1:20" ht="15.75" x14ac:dyDescent="0.25">
      <c r="A27" s="174">
        <v>2013</v>
      </c>
      <c r="B27" s="130">
        <v>1.788581783857654E-2</v>
      </c>
      <c r="C27" s="130">
        <v>0.18317623951696205</v>
      </c>
      <c r="D27" s="130">
        <v>0</v>
      </c>
      <c r="E27" s="130">
        <v>0.71593342994271059</v>
      </c>
      <c r="F27" s="130">
        <v>0</v>
      </c>
      <c r="G27" s="130">
        <v>8.3004512701750799E-2</v>
      </c>
      <c r="H27" s="73"/>
      <c r="I27" s="73"/>
      <c r="J27" s="73"/>
      <c r="K27" s="73"/>
      <c r="L27" s="73"/>
      <c r="M27" s="73"/>
      <c r="N27" s="73"/>
    </row>
    <row r="28" spans="1:20" ht="15" customHeight="1" x14ac:dyDescent="0.25">
      <c r="A28" s="175">
        <v>2014</v>
      </c>
      <c r="B28" s="129">
        <v>0.1465088819877092</v>
      </c>
      <c r="C28" s="129">
        <v>0.13268756299240497</v>
      </c>
      <c r="D28" s="129">
        <v>4.2343607510898613E-2</v>
      </c>
      <c r="E28" s="129">
        <v>0.30158023307978155</v>
      </c>
      <c r="F28" s="129">
        <v>3.4933990389031895E-2</v>
      </c>
      <c r="G28" s="129">
        <v>0.34194572404017376</v>
      </c>
      <c r="H28" s="73"/>
      <c r="I28" s="73"/>
      <c r="J28" s="73"/>
      <c r="K28" s="73"/>
      <c r="L28" s="73"/>
      <c r="M28" s="73"/>
      <c r="N28" s="73"/>
    </row>
    <row r="29" spans="1:20" ht="15.75" x14ac:dyDescent="0.25">
      <c r="A29" s="174">
        <v>2015</v>
      </c>
      <c r="B29" s="130">
        <v>3.358854504895524E-2</v>
      </c>
      <c r="C29" s="130">
        <v>0.40104239966036148</v>
      </c>
      <c r="D29" s="130">
        <v>4.1120598515268114E-2</v>
      </c>
      <c r="E29" s="130">
        <v>0.24533487918173255</v>
      </c>
      <c r="F29" s="130">
        <v>9.8052181176231365E-2</v>
      </c>
      <c r="G29" s="130">
        <v>0.18086139641745128</v>
      </c>
      <c r="H29" s="73"/>
      <c r="I29" s="73"/>
      <c r="J29" s="73"/>
      <c r="K29" s="73"/>
      <c r="L29" s="73"/>
      <c r="M29" s="73"/>
      <c r="N29" s="73"/>
    </row>
    <row r="30" spans="1:20" ht="15" customHeight="1" x14ac:dyDescent="0.25">
      <c r="A30" s="175">
        <v>2016</v>
      </c>
      <c r="B30" s="129">
        <v>0.25898736489469965</v>
      </c>
      <c r="C30" s="129">
        <v>0.29369998160733746</v>
      </c>
      <c r="D30" s="129">
        <v>0</v>
      </c>
      <c r="E30" s="129">
        <v>0.20316380788067176</v>
      </c>
      <c r="F30" s="129">
        <v>2.3061436783038552E-2</v>
      </c>
      <c r="G30" s="129">
        <v>0.2210874088342526</v>
      </c>
      <c r="H30" s="73"/>
      <c r="I30" s="73"/>
      <c r="J30" s="73"/>
      <c r="K30" s="73"/>
      <c r="L30" s="73"/>
      <c r="M30" s="73"/>
      <c r="N30" s="73"/>
    </row>
    <row r="31" spans="1:20" ht="15.75" x14ac:dyDescent="0.25">
      <c r="A31" s="174">
        <v>2017</v>
      </c>
      <c r="B31" s="130">
        <v>0</v>
      </c>
      <c r="C31" s="130">
        <v>0.15948537786194478</v>
      </c>
      <c r="D31" s="130">
        <v>7.9942198004972279E-2</v>
      </c>
      <c r="E31" s="130">
        <v>0.61849372175262463</v>
      </c>
      <c r="F31" s="130">
        <v>0.14207870238045828</v>
      </c>
      <c r="G31" s="130">
        <v>0</v>
      </c>
      <c r="H31" s="73"/>
      <c r="I31" s="73"/>
      <c r="J31" s="73"/>
      <c r="K31" s="73"/>
      <c r="L31" s="73"/>
      <c r="M31" s="73"/>
      <c r="N31" s="73"/>
    </row>
    <row r="32" spans="1:20" ht="15" customHeight="1" x14ac:dyDescent="0.25">
      <c r="A32" s="175">
        <v>2018</v>
      </c>
      <c r="B32" s="129">
        <v>1.2150531145783518E-2</v>
      </c>
      <c r="C32" s="129">
        <v>0.63766718200813144</v>
      </c>
      <c r="D32" s="129">
        <v>0.13090645083697988</v>
      </c>
      <c r="E32" s="129">
        <v>0.12128260336704617</v>
      </c>
      <c r="F32" s="129">
        <v>9.7993232642059031E-2</v>
      </c>
      <c r="G32" s="129">
        <v>0</v>
      </c>
      <c r="H32" s="73"/>
      <c r="I32" s="73"/>
      <c r="J32" s="73"/>
      <c r="K32" s="73"/>
      <c r="L32" s="73"/>
      <c r="M32" s="73"/>
      <c r="N32" s="73"/>
    </row>
    <row r="34" spans="1:14" ht="18.75" x14ac:dyDescent="0.25">
      <c r="A34" s="204" t="s">
        <v>100</v>
      </c>
      <c r="B34" s="204"/>
      <c r="C34" s="204"/>
      <c r="D34" s="204"/>
      <c r="E34" s="204"/>
      <c r="F34" s="204"/>
      <c r="G34" s="204"/>
    </row>
    <row r="35" spans="1:14" ht="27" customHeight="1" x14ac:dyDescent="0.25">
      <c r="A35" s="179" t="s">
        <v>20</v>
      </c>
      <c r="B35" s="127" t="s">
        <v>90</v>
      </c>
      <c r="C35" s="127" t="s">
        <v>89</v>
      </c>
      <c r="D35" s="127" t="s">
        <v>88</v>
      </c>
      <c r="E35" s="172" t="s">
        <v>92</v>
      </c>
      <c r="F35" s="128" t="s">
        <v>91</v>
      </c>
      <c r="G35" s="128" t="s">
        <v>93</v>
      </c>
      <c r="H35" s="171"/>
      <c r="I35" s="73"/>
      <c r="J35" s="73"/>
      <c r="K35" s="73"/>
      <c r="L35" s="73"/>
      <c r="M35" s="73"/>
      <c r="N35" s="73"/>
    </row>
    <row r="36" spans="1:14" ht="15.75" x14ac:dyDescent="0.25">
      <c r="A36" s="174">
        <v>2013</v>
      </c>
      <c r="B36" s="130">
        <v>8.6956521739130432E-2</v>
      </c>
      <c r="C36" s="130">
        <v>0.56521739130434778</v>
      </c>
      <c r="D36" s="130">
        <v>0</v>
      </c>
      <c r="E36" s="130">
        <v>0.2608695652173913</v>
      </c>
      <c r="F36" s="130">
        <v>0</v>
      </c>
      <c r="G36" s="130">
        <v>8.6956521739130432E-2</v>
      </c>
      <c r="H36" s="73"/>
      <c r="I36" s="73"/>
      <c r="J36" s="73"/>
      <c r="K36" s="73"/>
      <c r="L36" s="73"/>
      <c r="M36" s="73"/>
      <c r="N36" s="73"/>
    </row>
    <row r="37" spans="1:14" ht="15" customHeight="1" x14ac:dyDescent="0.25">
      <c r="A37" s="175">
        <v>2014</v>
      </c>
      <c r="B37" s="129">
        <v>3.8834951456310676E-2</v>
      </c>
      <c r="C37" s="129">
        <v>0.77669902912621358</v>
      </c>
      <c r="D37" s="129">
        <v>9.7087378640776691E-3</v>
      </c>
      <c r="E37" s="129">
        <v>6.7961165048543687E-2</v>
      </c>
      <c r="F37" s="129">
        <v>5.8252427184466021E-2</v>
      </c>
      <c r="G37" s="129">
        <v>4.8543689320388349E-2</v>
      </c>
      <c r="H37" s="73"/>
      <c r="I37" s="73"/>
      <c r="J37" s="73"/>
      <c r="K37" s="73"/>
      <c r="L37" s="73"/>
      <c r="M37" s="73"/>
      <c r="N37" s="73"/>
    </row>
    <row r="38" spans="1:14" ht="15.75" x14ac:dyDescent="0.25">
      <c r="A38" s="174">
        <v>2015</v>
      </c>
      <c r="B38" s="130">
        <v>7.0921985815602835E-3</v>
      </c>
      <c r="C38" s="130">
        <v>0.80851063829787229</v>
      </c>
      <c r="D38" s="130">
        <v>7.0921985815602835E-3</v>
      </c>
      <c r="E38" s="130">
        <v>7.0921985815602842E-2</v>
      </c>
      <c r="F38" s="130">
        <v>9.9290780141843976E-2</v>
      </c>
      <c r="G38" s="130">
        <v>7.0921985815602835E-3</v>
      </c>
      <c r="H38" s="73"/>
      <c r="I38" s="73"/>
      <c r="J38" s="73"/>
      <c r="K38" s="73"/>
      <c r="L38" s="73"/>
      <c r="M38" s="73"/>
      <c r="N38" s="73"/>
    </row>
    <row r="39" spans="1:14" ht="15" customHeight="1" x14ac:dyDescent="0.25">
      <c r="A39" s="175">
        <v>2016</v>
      </c>
      <c r="B39" s="129">
        <v>0.19047619047619047</v>
      </c>
      <c r="C39" s="129">
        <v>0.2857142857142857</v>
      </c>
      <c r="D39" s="129">
        <v>0</v>
      </c>
      <c r="E39" s="129">
        <v>0.38095238095238093</v>
      </c>
      <c r="F39" s="129">
        <v>4.7619047619047616E-2</v>
      </c>
      <c r="G39" s="129">
        <v>9.5238095238095233E-2</v>
      </c>
      <c r="H39" s="73"/>
      <c r="I39" s="73"/>
      <c r="J39" s="73"/>
      <c r="K39" s="73"/>
      <c r="L39" s="73"/>
      <c r="M39" s="73"/>
      <c r="N39" s="73"/>
    </row>
    <row r="40" spans="1:14" ht="15.75" x14ac:dyDescent="0.25">
      <c r="A40" s="174">
        <v>2017</v>
      </c>
      <c r="B40" s="130">
        <v>0</v>
      </c>
      <c r="C40" s="130">
        <v>0.25</v>
      </c>
      <c r="D40" s="130">
        <v>0.16666666666666666</v>
      </c>
      <c r="E40" s="130">
        <v>0.41666666666666669</v>
      </c>
      <c r="F40" s="130">
        <v>0.16666666666666666</v>
      </c>
      <c r="G40" s="130">
        <v>0</v>
      </c>
      <c r="H40" s="73"/>
      <c r="I40" s="73"/>
      <c r="J40" s="73"/>
      <c r="K40" s="73"/>
      <c r="L40" s="73"/>
      <c r="M40" s="73"/>
      <c r="N40" s="73"/>
    </row>
    <row r="41" spans="1:14" ht="15" customHeight="1" x14ac:dyDescent="0.25">
      <c r="A41" s="175">
        <v>2018</v>
      </c>
      <c r="B41" s="129">
        <v>9.6153846153846159E-3</v>
      </c>
      <c r="C41" s="129">
        <v>0.88461538461538458</v>
      </c>
      <c r="D41" s="129">
        <v>2.8846153846153848E-2</v>
      </c>
      <c r="E41" s="129">
        <v>5.7692307692307696E-2</v>
      </c>
      <c r="F41" s="129">
        <v>1.9230769230769232E-2</v>
      </c>
      <c r="G41" s="129">
        <v>0</v>
      </c>
      <c r="H41" s="73"/>
      <c r="I41" s="73"/>
      <c r="J41" s="73"/>
      <c r="K41" s="73"/>
      <c r="L41" s="73"/>
      <c r="M41" s="73"/>
      <c r="N41" s="73"/>
    </row>
    <row r="43" spans="1:14" ht="30" customHeight="1" x14ac:dyDescent="0.25">
      <c r="A43" s="203" t="s">
        <v>116</v>
      </c>
      <c r="B43" s="203"/>
      <c r="C43" s="203"/>
      <c r="D43" s="203"/>
      <c r="E43" s="203"/>
      <c r="F43" s="203"/>
      <c r="G43" s="203"/>
    </row>
  </sheetData>
  <mergeCells count="9">
    <mergeCell ref="A43:G43"/>
    <mergeCell ref="A34:G34"/>
    <mergeCell ref="A1:G1"/>
    <mergeCell ref="A2:G2"/>
    <mergeCell ref="A4:G4"/>
    <mergeCell ref="A24:G24"/>
    <mergeCell ref="A25:G25"/>
    <mergeCell ref="A5:G5"/>
    <mergeCell ref="A14:G14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showRowColHeaders="0" showRuler="0" zoomScale="80" zoomScaleNormal="80" workbookViewId="0">
      <selection activeCell="A4" sqref="A4:G4"/>
    </sheetView>
  </sheetViews>
  <sheetFormatPr defaultColWidth="8.85546875" defaultRowHeight="15" x14ac:dyDescent="0.25"/>
  <cols>
    <col min="1" max="1" width="62.140625" style="91" customWidth="1"/>
    <col min="2" max="2" width="20" style="61" customWidth="1"/>
    <col min="3" max="3" width="20" style="126" customWidth="1"/>
    <col min="4" max="4" width="20" style="61" customWidth="1"/>
    <col min="5" max="6" width="20" style="2" customWidth="1"/>
    <col min="7" max="7" width="20" style="61" customWidth="1"/>
    <col min="8" max="15" width="11.28515625" style="61" customWidth="1"/>
    <col min="16" max="16" width="25.7109375" style="61" customWidth="1"/>
    <col min="17" max="17" width="8.7109375" style="61" customWidth="1"/>
    <col min="18" max="18" width="30.7109375" style="61" customWidth="1"/>
    <col min="19" max="19" width="25.7109375" style="61" customWidth="1"/>
    <col min="20" max="20" width="8.7109375" style="61" customWidth="1"/>
    <col min="21" max="16384" width="8.85546875" style="61"/>
  </cols>
  <sheetData>
    <row r="1" spans="1:20" ht="20.100000000000001" customHeight="1" x14ac:dyDescent="0.25">
      <c r="A1" s="205" t="s">
        <v>9</v>
      </c>
      <c r="B1" s="205"/>
      <c r="C1" s="205"/>
      <c r="D1" s="205"/>
      <c r="E1" s="205"/>
      <c r="F1" s="205"/>
      <c r="G1" s="205"/>
      <c r="H1" s="79"/>
      <c r="I1" s="79"/>
      <c r="J1" s="79"/>
      <c r="K1" s="79"/>
      <c r="L1" s="79"/>
      <c r="M1" s="79"/>
      <c r="N1" s="79"/>
      <c r="O1" s="79"/>
      <c r="P1" s="89"/>
      <c r="Q1" s="89"/>
      <c r="R1" s="73"/>
      <c r="S1" s="73"/>
      <c r="T1" s="73"/>
    </row>
    <row r="2" spans="1:20" ht="27" customHeight="1" x14ac:dyDescent="0.25">
      <c r="A2" s="206" t="s">
        <v>86</v>
      </c>
      <c r="B2" s="206"/>
      <c r="C2" s="206"/>
      <c r="D2" s="206"/>
      <c r="E2" s="206"/>
      <c r="F2" s="206"/>
      <c r="G2" s="206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3"/>
      <c r="T2" s="73"/>
    </row>
    <row r="3" spans="1:20" s="96" customFormat="1" ht="39.75" customHeight="1" x14ac:dyDescent="0.25">
      <c r="A3" s="95"/>
      <c r="B3" s="94"/>
      <c r="C3" s="94"/>
      <c r="D3" s="94"/>
      <c r="E3" s="94"/>
      <c r="F3" s="94"/>
      <c r="G3" s="97" t="s">
        <v>25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20" ht="30" customHeight="1" x14ac:dyDescent="0.25">
      <c r="A4" s="207" t="s">
        <v>108</v>
      </c>
      <c r="B4" s="208"/>
      <c r="C4" s="208"/>
      <c r="D4" s="208"/>
      <c r="E4" s="208"/>
      <c r="F4" s="208"/>
      <c r="G4" s="208"/>
      <c r="H4" s="76"/>
      <c r="I4" s="72"/>
      <c r="J4" s="76"/>
      <c r="K4" s="89"/>
      <c r="L4" s="89"/>
      <c r="M4" s="89"/>
      <c r="N4" s="73"/>
      <c r="O4" s="73"/>
      <c r="P4" s="73"/>
      <c r="Q4" s="73"/>
      <c r="R4" s="73"/>
      <c r="S4" s="73"/>
      <c r="T4" s="73"/>
    </row>
    <row r="5" spans="1:20" s="107" customFormat="1" ht="18.75" customHeight="1" x14ac:dyDescent="0.25">
      <c r="A5" s="209" t="s">
        <v>99</v>
      </c>
      <c r="B5" s="209"/>
      <c r="C5" s="209"/>
      <c r="D5" s="209"/>
      <c r="E5" s="209"/>
      <c r="F5" s="209"/>
      <c r="G5" s="209"/>
      <c r="H5" s="108"/>
      <c r="I5" s="108"/>
      <c r="J5" s="108"/>
      <c r="K5" s="108"/>
      <c r="L5" s="108"/>
      <c r="M5" s="113"/>
      <c r="N5" s="113"/>
      <c r="O5" s="109"/>
    </row>
    <row r="6" spans="1:20" s="126" customFormat="1" ht="27" customHeight="1" x14ac:dyDescent="0.25">
      <c r="A6" s="180" t="s">
        <v>73</v>
      </c>
      <c r="B6" s="127">
        <v>2013</v>
      </c>
      <c r="C6" s="127">
        <v>2014</v>
      </c>
      <c r="D6" s="127">
        <v>2015</v>
      </c>
      <c r="E6" s="172">
        <v>2016</v>
      </c>
      <c r="F6" s="128">
        <v>2017</v>
      </c>
      <c r="G6" s="181">
        <v>2018</v>
      </c>
      <c r="H6" s="171"/>
      <c r="I6" s="73"/>
      <c r="J6" s="73"/>
      <c r="K6" s="73"/>
      <c r="L6" s="73"/>
      <c r="M6" s="73"/>
      <c r="N6" s="73"/>
    </row>
    <row r="7" spans="1:20" ht="15.75" x14ac:dyDescent="0.25">
      <c r="A7" s="121" t="s">
        <v>74</v>
      </c>
      <c r="B7" s="130">
        <v>0.12294192917064764</v>
      </c>
      <c r="C7" s="130">
        <v>0.11741735418451846</v>
      </c>
      <c r="D7" s="130">
        <v>8.8360931512237575E-2</v>
      </c>
      <c r="E7" s="130">
        <v>3.5620318823231599E-2</v>
      </c>
      <c r="F7" s="130">
        <v>1.916852849677176E-2</v>
      </c>
      <c r="G7" s="130">
        <v>0</v>
      </c>
      <c r="H7" s="73"/>
      <c r="I7" s="73"/>
      <c r="J7" s="73"/>
      <c r="K7" s="73"/>
      <c r="L7" s="73"/>
      <c r="M7" s="73"/>
      <c r="N7" s="73"/>
    </row>
    <row r="8" spans="1:20" s="126" customFormat="1" ht="15" customHeight="1" x14ac:dyDescent="0.25">
      <c r="A8" s="122" t="s">
        <v>75</v>
      </c>
      <c r="B8" s="129">
        <v>0.26372420416417675</v>
      </c>
      <c r="C8" s="129">
        <v>0.49299760463312675</v>
      </c>
      <c r="D8" s="129">
        <v>0.55654984471844826</v>
      </c>
      <c r="E8" s="129">
        <v>0.65273400965064088</v>
      </c>
      <c r="F8" s="129">
        <v>0.59279951721153923</v>
      </c>
      <c r="G8" s="129">
        <v>0.40637005668613607</v>
      </c>
      <c r="H8" s="73"/>
      <c r="I8" s="73"/>
      <c r="J8" s="73"/>
      <c r="K8" s="73"/>
      <c r="L8" s="73"/>
      <c r="M8" s="73"/>
      <c r="N8" s="73"/>
    </row>
    <row r="9" spans="1:20" s="126" customFormat="1" ht="15.75" x14ac:dyDescent="0.25">
      <c r="A9" s="121" t="s">
        <v>76</v>
      </c>
      <c r="B9" s="130">
        <v>0.49439111483979697</v>
      </c>
      <c r="C9" s="130">
        <v>7.7386433234061552E-2</v>
      </c>
      <c r="D9" s="130">
        <v>0.17368191528119697</v>
      </c>
      <c r="E9" s="130">
        <v>4.9168384616831803E-2</v>
      </c>
      <c r="F9" s="130">
        <v>0.13900878323418386</v>
      </c>
      <c r="G9" s="130">
        <v>0</v>
      </c>
      <c r="H9" s="73"/>
      <c r="I9" s="73"/>
      <c r="J9" s="73"/>
      <c r="K9" s="73"/>
      <c r="L9" s="73"/>
      <c r="M9" s="73"/>
      <c r="N9" s="73"/>
    </row>
    <row r="10" spans="1:20" s="126" customFormat="1" ht="15" customHeight="1" x14ac:dyDescent="0.25">
      <c r="A10" s="122" t="s">
        <v>77</v>
      </c>
      <c r="B10" s="129">
        <v>8.3483517753681527E-2</v>
      </c>
      <c r="C10" s="129">
        <v>0.30037027693065421</v>
      </c>
      <c r="D10" s="129">
        <v>3.7857389198833781E-2</v>
      </c>
      <c r="E10" s="129">
        <v>0.17043692885085637</v>
      </c>
      <c r="F10" s="129">
        <v>0.1149754474389377</v>
      </c>
      <c r="G10" s="129">
        <v>0.30551693182129847</v>
      </c>
      <c r="H10" s="73"/>
      <c r="I10" s="73"/>
      <c r="J10" s="73"/>
      <c r="K10" s="73"/>
      <c r="L10" s="73"/>
      <c r="M10" s="73"/>
      <c r="N10" s="73"/>
    </row>
    <row r="11" spans="1:20" s="126" customFormat="1" ht="15.75" x14ac:dyDescent="0.25">
      <c r="A11" s="121" t="s">
        <v>78</v>
      </c>
      <c r="B11" s="130">
        <v>1.5597374441859336E-2</v>
      </c>
      <c r="C11" s="130">
        <v>0</v>
      </c>
      <c r="D11" s="130">
        <v>0</v>
      </c>
      <c r="E11" s="130">
        <v>0</v>
      </c>
      <c r="F11" s="130">
        <v>0</v>
      </c>
      <c r="G11" s="130">
        <v>8.2590740507331298E-2</v>
      </c>
      <c r="H11" s="73"/>
      <c r="I11" s="73"/>
      <c r="J11" s="73"/>
      <c r="K11" s="73"/>
      <c r="L11" s="73"/>
      <c r="M11" s="73"/>
      <c r="N11" s="73"/>
    </row>
    <row r="12" spans="1:20" s="126" customFormat="1" ht="15" customHeight="1" x14ac:dyDescent="0.25">
      <c r="A12" s="122" t="s">
        <v>79</v>
      </c>
      <c r="B12" s="129">
        <v>0</v>
      </c>
      <c r="C12" s="129">
        <v>0</v>
      </c>
      <c r="D12" s="129">
        <v>0</v>
      </c>
      <c r="E12" s="129">
        <v>0</v>
      </c>
      <c r="F12" s="129">
        <v>5.17234232091901E-2</v>
      </c>
      <c r="G12" s="129">
        <v>0.20552227098523412</v>
      </c>
      <c r="H12" s="73"/>
      <c r="I12" s="73"/>
      <c r="J12" s="73"/>
      <c r="K12" s="73"/>
      <c r="L12" s="73"/>
      <c r="M12" s="73"/>
      <c r="N12" s="73"/>
    </row>
    <row r="13" spans="1:20" s="126" customFormat="1" ht="15.75" x14ac:dyDescent="0.25">
      <c r="A13" s="121" t="s">
        <v>80</v>
      </c>
      <c r="B13" s="130">
        <v>0</v>
      </c>
      <c r="C13" s="130">
        <v>0</v>
      </c>
      <c r="D13" s="130">
        <v>0</v>
      </c>
      <c r="E13" s="130">
        <v>0</v>
      </c>
      <c r="F13" s="130">
        <v>8.2324300409377313E-2</v>
      </c>
      <c r="G13" s="130">
        <v>0</v>
      </c>
      <c r="H13" s="73"/>
      <c r="I13" s="73"/>
      <c r="J13" s="73"/>
      <c r="K13" s="73"/>
      <c r="L13" s="73"/>
      <c r="M13" s="73"/>
      <c r="N13" s="73"/>
    </row>
    <row r="14" spans="1:20" s="126" customFormat="1" ht="15" customHeight="1" x14ac:dyDescent="0.25">
      <c r="A14" s="122" t="s">
        <v>81</v>
      </c>
      <c r="B14" s="129">
        <v>1.9861859629837664E-2</v>
      </c>
      <c r="C14" s="129">
        <v>1.1828331017639106E-2</v>
      </c>
      <c r="D14" s="129">
        <v>1.0305741100770677E-2</v>
      </c>
      <c r="E14" s="129">
        <v>6.8108899805065126E-2</v>
      </c>
      <c r="F14" s="129">
        <v>0</v>
      </c>
      <c r="G14" s="129">
        <v>0</v>
      </c>
      <c r="H14" s="73"/>
      <c r="I14" s="73"/>
      <c r="J14" s="73"/>
      <c r="K14" s="73"/>
      <c r="L14" s="73"/>
      <c r="M14" s="73"/>
      <c r="N14" s="73"/>
    </row>
    <row r="15" spans="1:20" s="126" customFormat="1" ht="15.75" x14ac:dyDescent="0.25">
      <c r="A15" s="121" t="s">
        <v>82</v>
      </c>
      <c r="B15" s="130">
        <v>0</v>
      </c>
      <c r="C15" s="130">
        <v>0</v>
      </c>
      <c r="D15" s="130">
        <v>0.13324417818851272</v>
      </c>
      <c r="E15" s="130">
        <v>2.3931458253374203E-2</v>
      </c>
      <c r="F15" s="130">
        <v>0</v>
      </c>
      <c r="G15" s="130">
        <v>0</v>
      </c>
      <c r="H15" s="73"/>
      <c r="I15" s="73"/>
      <c r="J15" s="73"/>
      <c r="K15" s="73"/>
      <c r="L15" s="73"/>
      <c r="M15" s="73"/>
      <c r="N15" s="73"/>
    </row>
    <row r="16" spans="1:20" s="126" customFormat="1" ht="15.75" x14ac:dyDescent="0.25">
      <c r="A16" s="183"/>
      <c r="B16" s="182"/>
      <c r="C16" s="182"/>
      <c r="D16" s="182"/>
      <c r="E16" s="182"/>
      <c r="F16" s="182"/>
      <c r="G16" s="182"/>
      <c r="H16" s="73"/>
      <c r="I16" s="73"/>
      <c r="J16" s="73"/>
      <c r="K16" s="73"/>
      <c r="L16" s="73"/>
      <c r="M16" s="73"/>
      <c r="N16" s="73"/>
    </row>
  </sheetData>
  <sortState ref="A8:A13">
    <sortCondition ref="A43"/>
  </sortState>
  <mergeCells count="4">
    <mergeCell ref="A4:G4"/>
    <mergeCell ref="A1:G1"/>
    <mergeCell ref="A2:G2"/>
    <mergeCell ref="A5:G5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0"/>
  <sheetViews>
    <sheetView showGridLines="0" topLeftCell="A55" workbookViewId="0">
      <selection activeCell="H56" sqref="H56"/>
    </sheetView>
  </sheetViews>
  <sheetFormatPr defaultRowHeight="15" x14ac:dyDescent="0.25"/>
  <cols>
    <col min="1" max="1" width="40" bestFit="1" customWidth="1"/>
    <col min="2" max="2" width="19" bestFit="1" customWidth="1"/>
    <col min="3" max="3" width="17.5703125" style="126" customWidth="1"/>
    <col min="4" max="4" width="18" bestFit="1" customWidth="1"/>
    <col min="5" max="5" width="12" bestFit="1" customWidth="1"/>
    <col min="6" max="6" width="19" bestFit="1" customWidth="1"/>
    <col min="7" max="7" width="10" bestFit="1" customWidth="1"/>
    <col min="8" max="8" width="18" bestFit="1" customWidth="1"/>
    <col min="10" max="10" width="16.85546875" bestFit="1" customWidth="1"/>
  </cols>
  <sheetData>
    <row r="1" spans="1:5" x14ac:dyDescent="0.25">
      <c r="A1" s="137">
        <v>2014</v>
      </c>
    </row>
    <row r="2" spans="1:5" x14ac:dyDescent="0.25">
      <c r="A2" s="139" t="s">
        <v>34</v>
      </c>
      <c r="B2" s="140">
        <v>47757244380.75</v>
      </c>
      <c r="C2" s="141">
        <f>B2/$B$7</f>
        <v>0.24781754040673112</v>
      </c>
      <c r="D2" s="139">
        <v>57</v>
      </c>
      <c r="E2" s="141">
        <f>D2/$D$7</f>
        <v>0.3904109589041096</v>
      </c>
    </row>
    <row r="3" spans="1:5" x14ac:dyDescent="0.25">
      <c r="A3" s="142" t="s">
        <v>35</v>
      </c>
      <c r="B3" s="143">
        <v>40993223359.300003</v>
      </c>
      <c r="C3" s="144">
        <f t="shared" ref="C3:C7" si="0">B3/$B$7</f>
        <v>0.21271829892974958</v>
      </c>
      <c r="D3" s="142">
        <v>13</v>
      </c>
      <c r="E3" s="144">
        <f t="shared" ref="E3:E7" si="1">D3/$D$7</f>
        <v>8.9041095890410954E-2</v>
      </c>
    </row>
    <row r="4" spans="1:5" x14ac:dyDescent="0.25">
      <c r="A4" s="139" t="s">
        <v>36</v>
      </c>
      <c r="B4" s="140">
        <v>96331760894.690002</v>
      </c>
      <c r="C4" s="141">
        <f t="shared" si="0"/>
        <v>0.49987599488872547</v>
      </c>
      <c r="D4" s="139">
        <v>67</v>
      </c>
      <c r="E4" s="141">
        <f t="shared" si="1"/>
        <v>0.4589041095890411</v>
      </c>
    </row>
    <row r="5" spans="1:5" x14ac:dyDescent="0.25">
      <c r="A5" s="142" t="s">
        <v>37</v>
      </c>
      <c r="B5" s="143">
        <v>7629087531.0500002</v>
      </c>
      <c r="C5" s="144">
        <f t="shared" si="0"/>
        <v>3.9588165774793828E-2</v>
      </c>
      <c r="D5" s="142">
        <v>9</v>
      </c>
      <c r="E5" s="144">
        <f t="shared" si="1"/>
        <v>6.1643835616438353E-2</v>
      </c>
    </row>
    <row r="6" spans="1:5" x14ac:dyDescent="0.25">
      <c r="A6" s="137" t="s">
        <v>53</v>
      </c>
      <c r="B6" s="137">
        <f>SUM(B2:B5)</f>
        <v>192711316165.78998</v>
      </c>
      <c r="C6" s="137">
        <f t="shared" ref="C6:E6" si="2">SUM(C2:C5)</f>
        <v>1</v>
      </c>
      <c r="D6" s="137">
        <f t="shared" si="2"/>
        <v>146</v>
      </c>
      <c r="E6" s="137">
        <f t="shared" si="2"/>
        <v>1</v>
      </c>
    </row>
    <row r="7" spans="1:5" x14ac:dyDescent="0.25">
      <c r="B7" s="133">
        <v>192711316165.79001</v>
      </c>
      <c r="C7" s="134">
        <f t="shared" si="0"/>
        <v>1</v>
      </c>
      <c r="D7">
        <v>146</v>
      </c>
      <c r="E7" s="134">
        <f t="shared" si="1"/>
        <v>1</v>
      </c>
    </row>
    <row r="11" spans="1:5" x14ac:dyDescent="0.25">
      <c r="A11" s="137">
        <v>2015</v>
      </c>
      <c r="B11" s="126"/>
      <c r="D11" s="126"/>
      <c r="E11" s="126"/>
    </row>
    <row r="12" spans="1:5" x14ac:dyDescent="0.25">
      <c r="A12" s="139" t="s">
        <v>34</v>
      </c>
      <c r="B12" s="140">
        <v>26866978690.130001</v>
      </c>
      <c r="C12" s="141">
        <f>B12/$B$17</f>
        <v>0.24458866370110127</v>
      </c>
      <c r="D12" s="139">
        <v>47</v>
      </c>
      <c r="E12" s="141">
        <f>D12/$D$17</f>
        <v>0.42342342342342343</v>
      </c>
    </row>
    <row r="13" spans="1:5" x14ac:dyDescent="0.25">
      <c r="A13" s="142" t="s">
        <v>35</v>
      </c>
      <c r="B13" s="143">
        <v>32067112407.77</v>
      </c>
      <c r="C13" s="144">
        <f t="shared" ref="C13:C17" si="3">B13/$B$7</f>
        <v>0.16639973741958458</v>
      </c>
      <c r="D13" s="142">
        <v>11</v>
      </c>
      <c r="E13" s="144">
        <f t="shared" ref="E13:E17" si="4">D13/$D$17</f>
        <v>9.90990990990991E-2</v>
      </c>
    </row>
    <row r="14" spans="1:5" x14ac:dyDescent="0.25">
      <c r="A14" s="139" t="s">
        <v>36</v>
      </c>
      <c r="B14" s="140">
        <v>47426253095.870003</v>
      </c>
      <c r="C14" s="141">
        <f t="shared" si="3"/>
        <v>0.24609999059457974</v>
      </c>
      <c r="D14" s="139">
        <v>48</v>
      </c>
      <c r="E14" s="141">
        <f t="shared" si="4"/>
        <v>0.43243243243243246</v>
      </c>
    </row>
    <row r="15" spans="1:5" x14ac:dyDescent="0.25">
      <c r="A15" s="142" t="s">
        <v>37</v>
      </c>
      <c r="B15" s="143">
        <v>3485215627.2800002</v>
      </c>
      <c r="C15" s="144">
        <f t="shared" si="3"/>
        <v>1.8085163324200747E-2</v>
      </c>
      <c r="D15" s="142">
        <v>5</v>
      </c>
      <c r="E15" s="144">
        <f t="shared" si="4"/>
        <v>4.5045045045045043E-2</v>
      </c>
    </row>
    <row r="16" spans="1:5" x14ac:dyDescent="0.25">
      <c r="A16" s="137" t="s">
        <v>53</v>
      </c>
      <c r="B16" s="146">
        <f>SUM(B12:B15)</f>
        <v>109845559821.05</v>
      </c>
      <c r="C16" s="138">
        <f t="shared" ref="C16" si="5">SUM(C12:C15)</f>
        <v>0.6751735550394663</v>
      </c>
      <c r="D16" s="137">
        <f t="shared" ref="D16" si="6">SUM(D12:D15)</f>
        <v>111</v>
      </c>
      <c r="E16" s="138">
        <f t="shared" si="4"/>
        <v>1</v>
      </c>
    </row>
    <row r="17" spans="1:6" x14ac:dyDescent="0.25">
      <c r="A17" s="126"/>
      <c r="B17" s="133">
        <v>109845559821.05</v>
      </c>
      <c r="C17" s="134">
        <f t="shared" si="3"/>
        <v>0.57000056876031924</v>
      </c>
      <c r="D17" s="126">
        <v>111</v>
      </c>
      <c r="E17" s="134">
        <f t="shared" si="4"/>
        <v>1</v>
      </c>
    </row>
    <row r="21" spans="1:6" x14ac:dyDescent="0.25">
      <c r="A21" s="147" t="s">
        <v>55</v>
      </c>
      <c r="B21" s="126"/>
      <c r="D21" s="126"/>
      <c r="E21" s="126"/>
    </row>
    <row r="22" spans="1:6" x14ac:dyDescent="0.25">
      <c r="A22" s="139" t="s">
        <v>34</v>
      </c>
      <c r="B22" s="140">
        <v>20803911877.07</v>
      </c>
      <c r="C22" s="141">
        <f>B22/$B$26</f>
        <v>0.33835591092662398</v>
      </c>
      <c r="D22" s="139">
        <v>26</v>
      </c>
      <c r="E22" s="141">
        <f>D22/$D$26</f>
        <v>0.44067796610169491</v>
      </c>
      <c r="F22">
        <f>B22/1000000000</f>
        <v>20.80391187707</v>
      </c>
    </row>
    <row r="23" spans="1:6" x14ac:dyDescent="0.25">
      <c r="A23" s="142" t="s">
        <v>35</v>
      </c>
      <c r="B23" s="143">
        <v>8416228115.0500002</v>
      </c>
      <c r="C23" s="144">
        <f t="shared" ref="C23:C26" si="7">B23/$B$26</f>
        <v>0.13688197427776602</v>
      </c>
      <c r="D23" s="142">
        <v>8</v>
      </c>
      <c r="E23" s="144">
        <f t="shared" ref="E23:E26" si="8">D23/$D$26</f>
        <v>0.13559322033898305</v>
      </c>
      <c r="F23" s="126">
        <f t="shared" ref="F23:F25" si="9">B23/1000000000</f>
        <v>8.41622811505</v>
      </c>
    </row>
    <row r="24" spans="1:6" x14ac:dyDescent="0.25">
      <c r="A24" s="139" t="s">
        <v>36</v>
      </c>
      <c r="B24" s="140">
        <v>26996351694.07</v>
      </c>
      <c r="C24" s="141">
        <f t="shared" si="7"/>
        <v>0.43907007600865877</v>
      </c>
      <c r="D24" s="139">
        <v>23</v>
      </c>
      <c r="E24" s="141">
        <f t="shared" si="8"/>
        <v>0.38983050847457629</v>
      </c>
      <c r="F24" s="126">
        <f t="shared" si="9"/>
        <v>26.99635169407</v>
      </c>
    </row>
    <row r="25" spans="1:6" x14ac:dyDescent="0.25">
      <c r="A25" s="142" t="s">
        <v>37</v>
      </c>
      <c r="B25" s="143">
        <v>5268800000</v>
      </c>
      <c r="C25" s="144">
        <f t="shared" si="7"/>
        <v>8.5692038786951169E-2</v>
      </c>
      <c r="D25" s="142">
        <v>2</v>
      </c>
      <c r="E25" s="144">
        <f t="shared" si="8"/>
        <v>3.3898305084745763E-2</v>
      </c>
      <c r="F25" s="126">
        <f t="shared" si="9"/>
        <v>5.2687999999999997</v>
      </c>
    </row>
    <row r="26" spans="1:6" x14ac:dyDescent="0.25">
      <c r="A26" s="137" t="s">
        <v>53</v>
      </c>
      <c r="B26" s="146">
        <f>SUM(B22:B25)</f>
        <v>61485291686.190002</v>
      </c>
      <c r="C26" s="138">
        <f t="shared" si="7"/>
        <v>1</v>
      </c>
      <c r="D26" s="137">
        <f>SUM(D22:D25)</f>
        <v>59</v>
      </c>
      <c r="E26" s="138">
        <f t="shared" si="8"/>
        <v>1</v>
      </c>
    </row>
    <row r="27" spans="1:6" x14ac:dyDescent="0.25">
      <c r="B27" s="133">
        <v>61485291686.190002</v>
      </c>
      <c r="D27">
        <v>59</v>
      </c>
    </row>
    <row r="31" spans="1:6" x14ac:dyDescent="0.25">
      <c r="A31" s="147" t="s">
        <v>54</v>
      </c>
      <c r="B31" s="126"/>
      <c r="D31" s="126"/>
      <c r="E31" s="126"/>
    </row>
    <row r="32" spans="1:6" x14ac:dyDescent="0.25">
      <c r="A32" s="139" t="s">
        <v>34</v>
      </c>
      <c r="B32" s="140">
        <v>12455894837.08</v>
      </c>
      <c r="C32" s="141">
        <f>B32/$B$36</f>
        <v>0.38091209857752961</v>
      </c>
      <c r="D32" s="139">
        <v>20</v>
      </c>
      <c r="E32" s="141">
        <f>D32/$D$36</f>
        <v>0.45454545454545453</v>
      </c>
      <c r="F32">
        <f>B32/1000000000</f>
        <v>12.455894837080001</v>
      </c>
    </row>
    <row r="33" spans="1:11" x14ac:dyDescent="0.25">
      <c r="A33" s="142" t="s">
        <v>35</v>
      </c>
      <c r="B33" s="143">
        <v>3366928681.8200002</v>
      </c>
      <c r="C33" s="144">
        <f t="shared" ref="C33:C36" si="10">B33/$B$36</f>
        <v>0.10296360773174169</v>
      </c>
      <c r="D33" s="142">
        <v>9</v>
      </c>
      <c r="E33" s="144">
        <f t="shared" ref="E33:E36" si="11">D33/$D$36</f>
        <v>0.20454545454545456</v>
      </c>
      <c r="F33" s="126">
        <f t="shared" ref="F33:F35" si="12">B33/1000000000</f>
        <v>3.3669286818200002</v>
      </c>
    </row>
    <row r="34" spans="1:11" x14ac:dyDescent="0.25">
      <c r="A34" s="139" t="s">
        <v>36</v>
      </c>
      <c r="B34" s="140">
        <v>8334730386</v>
      </c>
      <c r="C34" s="141">
        <f t="shared" si="10"/>
        <v>0.2548833049680293</v>
      </c>
      <c r="D34" s="139">
        <v>13</v>
      </c>
      <c r="E34" s="141">
        <f t="shared" si="11"/>
        <v>0.29545454545454547</v>
      </c>
      <c r="F34" s="126">
        <f t="shared" si="12"/>
        <v>8.3347303860000004</v>
      </c>
    </row>
    <row r="35" spans="1:11" x14ac:dyDescent="0.25">
      <c r="A35" s="142" t="s">
        <v>37</v>
      </c>
      <c r="B35" s="143">
        <v>8542627800</v>
      </c>
      <c r="C35" s="144">
        <f t="shared" si="10"/>
        <v>0.2612409887226993</v>
      </c>
      <c r="D35" s="142">
        <v>2</v>
      </c>
      <c r="E35" s="144">
        <f t="shared" si="11"/>
        <v>4.5454545454545456E-2</v>
      </c>
      <c r="F35" s="126">
        <f t="shared" si="12"/>
        <v>8.5426278</v>
      </c>
    </row>
    <row r="36" spans="1:11" x14ac:dyDescent="0.25">
      <c r="A36" s="137" t="s">
        <v>53</v>
      </c>
      <c r="B36" s="146">
        <f>SUM(B32:B35)</f>
        <v>32700181704.900002</v>
      </c>
      <c r="C36" s="138">
        <f t="shared" si="10"/>
        <v>1</v>
      </c>
      <c r="D36" s="137">
        <f>SUM(D32:D35)</f>
        <v>44</v>
      </c>
      <c r="E36" s="138">
        <f t="shared" si="11"/>
        <v>1</v>
      </c>
    </row>
    <row r="37" spans="1:11" x14ac:dyDescent="0.25">
      <c r="A37" s="126"/>
      <c r="B37" s="133">
        <v>32700181704.900002</v>
      </c>
      <c r="D37" s="126">
        <v>44</v>
      </c>
      <c r="E37" s="126"/>
    </row>
    <row r="41" spans="1:11" x14ac:dyDescent="0.25">
      <c r="A41" s="126" t="s">
        <v>39</v>
      </c>
    </row>
    <row r="43" spans="1:11" x14ac:dyDescent="0.25">
      <c r="B43" s="210">
        <v>2014</v>
      </c>
      <c r="C43" s="210"/>
      <c r="D43" s="210">
        <v>2015</v>
      </c>
      <c r="E43" s="210"/>
      <c r="F43" s="210">
        <v>2016</v>
      </c>
      <c r="G43" s="210"/>
      <c r="H43" s="210" t="s">
        <v>55</v>
      </c>
      <c r="I43" s="210"/>
      <c r="J43" s="210" t="s">
        <v>54</v>
      </c>
      <c r="K43" s="210"/>
    </row>
    <row r="44" spans="1:11" s="126" customFormat="1" x14ac:dyDescent="0.25">
      <c r="B44" s="148" t="s">
        <v>56</v>
      </c>
      <c r="C44" s="148" t="s">
        <v>57</v>
      </c>
      <c r="D44" s="148" t="s">
        <v>58</v>
      </c>
      <c r="E44" s="148" t="s">
        <v>59</v>
      </c>
      <c r="F44" s="148" t="s">
        <v>56</v>
      </c>
      <c r="G44" s="148" t="s">
        <v>57</v>
      </c>
      <c r="H44" s="148" t="s">
        <v>56</v>
      </c>
      <c r="I44" s="148" t="s">
        <v>57</v>
      </c>
      <c r="J44" s="148" t="s">
        <v>56</v>
      </c>
      <c r="K44" s="148" t="s">
        <v>57</v>
      </c>
    </row>
    <row r="45" spans="1:11" x14ac:dyDescent="0.25">
      <c r="A45" s="145" t="s">
        <v>5</v>
      </c>
      <c r="B45" s="151"/>
      <c r="C45" s="152"/>
      <c r="D45" s="161"/>
      <c r="E45" s="163"/>
      <c r="F45" s="161"/>
      <c r="G45" s="156"/>
      <c r="H45" s="161">
        <v>0</v>
      </c>
      <c r="I45" s="149"/>
      <c r="J45" s="161"/>
      <c r="K45" s="149"/>
    </row>
    <row r="46" spans="1:11" x14ac:dyDescent="0.25">
      <c r="A46" s="136" t="s">
        <v>40</v>
      </c>
      <c r="B46" s="153">
        <v>7352702540</v>
      </c>
      <c r="C46" s="155">
        <v>7</v>
      </c>
      <c r="D46" s="162">
        <v>4903980000</v>
      </c>
      <c r="E46" s="164">
        <v>3</v>
      </c>
      <c r="F46" s="162">
        <v>3694339000</v>
      </c>
      <c r="G46" s="155">
        <v>4</v>
      </c>
      <c r="H46" s="162">
        <v>2702376000</v>
      </c>
      <c r="I46" s="150">
        <v>1</v>
      </c>
      <c r="J46" s="162">
        <v>1769369681.8200002</v>
      </c>
      <c r="K46" s="150">
        <v>5</v>
      </c>
    </row>
    <row r="47" spans="1:11" x14ac:dyDescent="0.25">
      <c r="A47" s="145" t="s">
        <v>41</v>
      </c>
      <c r="B47" s="154"/>
      <c r="C47" s="156"/>
      <c r="D47" s="161"/>
      <c r="E47" s="163"/>
      <c r="F47" s="161">
        <v>136000000</v>
      </c>
      <c r="G47" s="156">
        <v>1</v>
      </c>
      <c r="H47" s="161">
        <v>136000000</v>
      </c>
      <c r="I47" s="149">
        <v>1</v>
      </c>
      <c r="J47" s="161"/>
      <c r="K47" s="149"/>
    </row>
    <row r="48" spans="1:11" x14ac:dyDescent="0.25">
      <c r="A48" s="136" t="s">
        <v>42</v>
      </c>
      <c r="B48" s="153">
        <v>1370922000</v>
      </c>
      <c r="C48" s="155">
        <v>1</v>
      </c>
      <c r="D48" s="162"/>
      <c r="E48" s="164"/>
      <c r="F48" s="162">
        <v>706697000</v>
      </c>
      <c r="G48" s="155">
        <v>1</v>
      </c>
      <c r="H48" s="162">
        <v>706697000</v>
      </c>
      <c r="I48" s="150">
        <v>1</v>
      </c>
      <c r="J48" s="162">
        <v>49000000</v>
      </c>
      <c r="K48" s="150">
        <v>1</v>
      </c>
    </row>
    <row r="49" spans="1:11" x14ac:dyDescent="0.25">
      <c r="A49" s="145" t="s">
        <v>6</v>
      </c>
      <c r="B49" s="154">
        <v>3182460000</v>
      </c>
      <c r="C49" s="156">
        <v>1</v>
      </c>
      <c r="D49" s="161">
        <v>1394820000</v>
      </c>
      <c r="E49" s="163">
        <v>1</v>
      </c>
      <c r="F49" s="161"/>
      <c r="G49" s="156"/>
      <c r="H49" s="161"/>
      <c r="I49" s="149"/>
      <c r="J49" s="161"/>
      <c r="K49" s="149"/>
    </row>
    <row r="50" spans="1:11" x14ac:dyDescent="0.25">
      <c r="A50" s="136" t="s">
        <v>4</v>
      </c>
      <c r="B50" s="153">
        <v>29087138819.299999</v>
      </c>
      <c r="C50" s="155">
        <v>4</v>
      </c>
      <c r="D50" s="162">
        <v>25768312407.77</v>
      </c>
      <c r="E50" s="164">
        <v>7</v>
      </c>
      <c r="F50" s="162">
        <v>4891155115.0500002</v>
      </c>
      <c r="G50" s="155">
        <v>6</v>
      </c>
      <c r="H50" s="162">
        <v>4871155115.0500002</v>
      </c>
      <c r="I50" s="150">
        <v>5</v>
      </c>
      <c r="J50" s="162">
        <v>1548559000</v>
      </c>
      <c r="K50" s="150">
        <v>3</v>
      </c>
    </row>
    <row r="51" spans="1:11" x14ac:dyDescent="0.25">
      <c r="A51" s="145" t="s">
        <v>7</v>
      </c>
      <c r="B51" s="154"/>
      <c r="C51" s="156"/>
      <c r="D51" s="161"/>
      <c r="E51" s="163"/>
      <c r="F51" s="161"/>
      <c r="G51" s="156"/>
      <c r="H51" s="161"/>
      <c r="I51" s="149"/>
      <c r="J51" s="161"/>
      <c r="K51" s="149"/>
    </row>
    <row r="52" spans="1:11" x14ac:dyDescent="0.25">
      <c r="A52" s="157" t="s">
        <v>53</v>
      </c>
      <c r="B52" s="158">
        <f>SUM(B45:B51)</f>
        <v>40993223359.300003</v>
      </c>
      <c r="C52" s="158">
        <f>SUM(C45:C51)</f>
        <v>13</v>
      </c>
      <c r="D52" s="158">
        <f t="shared" ref="D52:K52" si="13">SUM(D45:D51)</f>
        <v>32067112407.77</v>
      </c>
      <c r="E52" s="165">
        <f t="shared" si="13"/>
        <v>11</v>
      </c>
      <c r="F52" s="158">
        <f t="shared" si="13"/>
        <v>9428191115.0499992</v>
      </c>
      <c r="G52" s="160">
        <f t="shared" si="13"/>
        <v>12</v>
      </c>
      <c r="H52" s="158">
        <f t="shared" si="13"/>
        <v>8416228115.0500002</v>
      </c>
      <c r="I52" s="160">
        <f t="shared" si="13"/>
        <v>8</v>
      </c>
      <c r="J52" s="158">
        <f t="shared" si="13"/>
        <v>3366928681.8200002</v>
      </c>
      <c r="K52" s="160">
        <f t="shared" si="13"/>
        <v>9</v>
      </c>
    </row>
    <row r="53" spans="1:11" x14ac:dyDescent="0.25">
      <c r="A53" t="s">
        <v>5</v>
      </c>
      <c r="B53" s="134">
        <f>B45/$B$52</f>
        <v>0</v>
      </c>
      <c r="C53" s="134">
        <f>C45/$C$52</f>
        <v>0</v>
      </c>
      <c r="D53" s="134">
        <f>D45/$D$52</f>
        <v>0</v>
      </c>
      <c r="E53" s="166">
        <f>E45/$E$52</f>
        <v>0</v>
      </c>
      <c r="F53" s="134">
        <f>F45/$F$52</f>
        <v>0</v>
      </c>
      <c r="G53" s="134">
        <f>G45/$G$52</f>
        <v>0</v>
      </c>
      <c r="H53" s="134">
        <f>H45/$H$52</f>
        <v>0</v>
      </c>
      <c r="I53" s="134">
        <f>I45/$I$52</f>
        <v>0</v>
      </c>
      <c r="J53" s="134">
        <f>J45/$J$52</f>
        <v>0</v>
      </c>
      <c r="K53" s="134">
        <f>K45/$K$52</f>
        <v>0</v>
      </c>
    </row>
    <row r="54" spans="1:11" x14ac:dyDescent="0.25">
      <c r="A54" t="s">
        <v>40</v>
      </c>
      <c r="B54" s="134">
        <f t="shared" ref="B54:B59" si="14">B46/$B$52</f>
        <v>0.17936385425353274</v>
      </c>
      <c r="C54" s="134">
        <f t="shared" ref="C54:C59" si="15">C46/$C$52</f>
        <v>0.53846153846153844</v>
      </c>
      <c r="D54" s="134">
        <f t="shared" ref="D54:D59" si="16">D46/$D$52</f>
        <v>0.15292864345377555</v>
      </c>
      <c r="E54" s="166">
        <f t="shared" ref="E54:E59" si="17">E46/$E$52</f>
        <v>0.27272727272727271</v>
      </c>
      <c r="F54" s="134">
        <f t="shared" ref="F54:F59" si="18">F46/$F$52</f>
        <v>0.39183963868772387</v>
      </c>
      <c r="G54" s="134">
        <f t="shared" ref="G54:G59" si="19">G46/$G$52</f>
        <v>0.33333333333333331</v>
      </c>
      <c r="H54" s="134">
        <f t="shared" ref="H54:H59" si="20">H46/$H$52</f>
        <v>0.32109110673551955</v>
      </c>
      <c r="I54" s="134">
        <f t="shared" ref="I54:I59" si="21">I46/$I$52</f>
        <v>0.125</v>
      </c>
      <c r="J54" s="134">
        <f t="shared" ref="J54:J59" si="22">J46/$J$52</f>
        <v>0.52551445219907766</v>
      </c>
      <c r="K54" s="134">
        <f t="shared" ref="K54:K59" si="23">K46/$K$52</f>
        <v>0.55555555555555558</v>
      </c>
    </row>
    <row r="55" spans="1:11" x14ac:dyDescent="0.25">
      <c r="A55" t="s">
        <v>41</v>
      </c>
      <c r="B55" s="134">
        <f t="shared" si="14"/>
        <v>0</v>
      </c>
      <c r="C55" s="134">
        <f t="shared" si="15"/>
        <v>0</v>
      </c>
      <c r="D55" s="134">
        <f t="shared" si="16"/>
        <v>0</v>
      </c>
      <c r="E55" s="166">
        <f t="shared" si="17"/>
        <v>0</v>
      </c>
      <c r="F55" s="134">
        <f t="shared" si="18"/>
        <v>1.4424824268030207E-2</v>
      </c>
      <c r="G55" s="134">
        <f t="shared" si="19"/>
        <v>8.3333333333333329E-2</v>
      </c>
      <c r="H55" s="134">
        <f t="shared" si="20"/>
        <v>1.6159257822016868E-2</v>
      </c>
      <c r="I55" s="134">
        <f t="shared" si="21"/>
        <v>0.125</v>
      </c>
      <c r="J55" s="134">
        <f t="shared" si="22"/>
        <v>0</v>
      </c>
      <c r="K55" s="134">
        <f t="shared" si="23"/>
        <v>0</v>
      </c>
    </row>
    <row r="56" spans="1:11" x14ac:dyDescent="0.25">
      <c r="A56" t="s">
        <v>42</v>
      </c>
      <c r="B56" s="134">
        <f t="shared" si="14"/>
        <v>3.3442649483405001E-2</v>
      </c>
      <c r="C56" s="134">
        <f t="shared" si="15"/>
        <v>7.6923076923076927E-2</v>
      </c>
      <c r="D56" s="134">
        <f t="shared" si="16"/>
        <v>0</v>
      </c>
      <c r="E56" s="166">
        <f t="shared" si="17"/>
        <v>0</v>
      </c>
      <c r="F56" s="134">
        <f t="shared" si="18"/>
        <v>7.4955735556942224E-2</v>
      </c>
      <c r="G56" s="134">
        <f t="shared" si="19"/>
        <v>8.3333333333333329E-2</v>
      </c>
      <c r="H56" s="134">
        <f t="shared" si="20"/>
        <v>8.3968375184160698E-2</v>
      </c>
      <c r="I56" s="134">
        <f t="shared" si="21"/>
        <v>0.125</v>
      </c>
      <c r="J56" s="170">
        <f t="shared" si="22"/>
        <v>1.4553322814522152E-2</v>
      </c>
      <c r="K56" s="134">
        <f t="shared" si="23"/>
        <v>0.1111111111111111</v>
      </c>
    </row>
    <row r="57" spans="1:11" x14ac:dyDescent="0.25">
      <c r="A57" t="s">
        <v>6</v>
      </c>
      <c r="B57" s="134">
        <f t="shared" si="14"/>
        <v>7.7633807229701673E-2</v>
      </c>
      <c r="C57" s="134">
        <f t="shared" si="15"/>
        <v>7.6923076923076927E-2</v>
      </c>
      <c r="D57" s="134">
        <f t="shared" si="16"/>
        <v>4.349690057100461E-2</v>
      </c>
      <c r="E57" s="166">
        <f t="shared" si="17"/>
        <v>9.0909090909090912E-2</v>
      </c>
      <c r="F57" s="134">
        <f t="shared" si="18"/>
        <v>0</v>
      </c>
      <c r="G57" s="134">
        <f t="shared" si="19"/>
        <v>0</v>
      </c>
      <c r="H57" s="134">
        <f t="shared" si="20"/>
        <v>0</v>
      </c>
      <c r="I57" s="134">
        <f t="shared" si="21"/>
        <v>0</v>
      </c>
      <c r="J57" s="134">
        <f t="shared" si="22"/>
        <v>0</v>
      </c>
      <c r="K57" s="134">
        <f t="shared" si="23"/>
        <v>0</v>
      </c>
    </row>
    <row r="58" spans="1:11" x14ac:dyDescent="0.25">
      <c r="A58" t="s">
        <v>4</v>
      </c>
      <c r="B58" s="134">
        <f t="shared" si="14"/>
        <v>0.70955968903336053</v>
      </c>
      <c r="C58" s="134">
        <f t="shared" si="15"/>
        <v>0.30769230769230771</v>
      </c>
      <c r="D58" s="134">
        <f t="shared" si="16"/>
        <v>0.80357445597521981</v>
      </c>
      <c r="E58" s="166">
        <f t="shared" si="17"/>
        <v>0.63636363636363635</v>
      </c>
      <c r="F58" s="134">
        <f t="shared" si="18"/>
        <v>0.51877980148730385</v>
      </c>
      <c r="G58" s="134">
        <f t="shared" si="19"/>
        <v>0.5</v>
      </c>
      <c r="H58" s="134">
        <f t="shared" si="20"/>
        <v>0.5787812602583029</v>
      </c>
      <c r="I58" s="134">
        <f t="shared" si="21"/>
        <v>0.625</v>
      </c>
      <c r="J58" s="134">
        <f t="shared" si="22"/>
        <v>0.45993222498640013</v>
      </c>
      <c r="K58" s="134">
        <f t="shared" si="23"/>
        <v>0.33333333333333331</v>
      </c>
    </row>
    <row r="59" spans="1:11" x14ac:dyDescent="0.25">
      <c r="A59" t="s">
        <v>7</v>
      </c>
      <c r="B59" s="134">
        <f t="shared" si="14"/>
        <v>0</v>
      </c>
      <c r="C59" s="134">
        <f t="shared" si="15"/>
        <v>0</v>
      </c>
      <c r="D59" s="134">
        <f t="shared" si="16"/>
        <v>0</v>
      </c>
      <c r="E59" s="166">
        <f t="shared" si="17"/>
        <v>0</v>
      </c>
      <c r="F59" s="134">
        <f t="shared" si="18"/>
        <v>0</v>
      </c>
      <c r="G59" s="134">
        <f t="shared" si="19"/>
        <v>0</v>
      </c>
      <c r="H59" s="134">
        <f t="shared" si="20"/>
        <v>0</v>
      </c>
      <c r="I59" s="134">
        <f t="shared" si="21"/>
        <v>0</v>
      </c>
      <c r="J59" s="134">
        <f t="shared" si="22"/>
        <v>0</v>
      </c>
      <c r="K59" s="134">
        <f t="shared" si="23"/>
        <v>0</v>
      </c>
    </row>
    <row r="62" spans="1:11" x14ac:dyDescent="0.25">
      <c r="A62" s="126" t="s">
        <v>38</v>
      </c>
      <c r="B62" s="126"/>
      <c r="D62" s="126"/>
      <c r="E62" s="126"/>
      <c r="F62" s="126"/>
      <c r="G62" s="126"/>
      <c r="H62" s="126"/>
      <c r="I62" s="126"/>
      <c r="J62" s="126"/>
      <c r="K62" s="126"/>
    </row>
    <row r="63" spans="1:11" x14ac:dyDescent="0.25">
      <c r="A63" s="126"/>
      <c r="B63" s="126"/>
      <c r="D63" s="126"/>
      <c r="E63" s="126"/>
      <c r="F63" s="126"/>
      <c r="G63" s="126"/>
      <c r="H63" s="126"/>
      <c r="I63" s="126"/>
      <c r="J63" s="126"/>
      <c r="K63" s="126"/>
    </row>
    <row r="64" spans="1:11" x14ac:dyDescent="0.25">
      <c r="A64" s="126"/>
      <c r="B64" s="210">
        <v>2014</v>
      </c>
      <c r="C64" s="210"/>
      <c r="D64" s="210">
        <v>2015</v>
      </c>
      <c r="E64" s="210"/>
      <c r="F64" s="210">
        <v>2016</v>
      </c>
      <c r="G64" s="210"/>
      <c r="H64" s="210" t="s">
        <v>55</v>
      </c>
      <c r="I64" s="210"/>
      <c r="J64" s="210" t="s">
        <v>54</v>
      </c>
      <c r="K64" s="210"/>
    </row>
    <row r="65" spans="1:11 16384:16384" x14ac:dyDescent="0.25">
      <c r="A65" s="126"/>
      <c r="B65" s="148" t="s">
        <v>56</v>
      </c>
      <c r="C65" s="148" t="s">
        <v>57</v>
      </c>
      <c r="D65" s="148" t="s">
        <v>58</v>
      </c>
      <c r="E65" s="148" t="s">
        <v>59</v>
      </c>
      <c r="F65" s="148" t="s">
        <v>56</v>
      </c>
      <c r="G65" s="148" t="s">
        <v>57</v>
      </c>
      <c r="H65" s="148" t="s">
        <v>56</v>
      </c>
      <c r="I65" s="148" t="s">
        <v>57</v>
      </c>
      <c r="J65" s="148" t="s">
        <v>56</v>
      </c>
      <c r="K65" s="148" t="s">
        <v>57</v>
      </c>
    </row>
    <row r="66" spans="1:11 16384:16384" x14ac:dyDescent="0.25">
      <c r="A66" s="145" t="s">
        <v>5</v>
      </c>
      <c r="B66" s="154">
        <v>226577466</v>
      </c>
      <c r="C66" s="156">
        <v>1</v>
      </c>
      <c r="D66" s="161">
        <v>0</v>
      </c>
      <c r="E66" s="163"/>
      <c r="F66" s="161"/>
      <c r="G66" s="156"/>
      <c r="H66" s="161"/>
      <c r="I66" s="149"/>
      <c r="J66" s="149"/>
      <c r="K66" s="149"/>
    </row>
    <row r="67" spans="1:11 16384:16384" x14ac:dyDescent="0.25">
      <c r="A67" s="136" t="s">
        <v>40</v>
      </c>
      <c r="B67" s="153">
        <v>17214417609.099998</v>
      </c>
      <c r="C67" s="155">
        <v>24</v>
      </c>
      <c r="D67" s="162">
        <v>18861623744.049999</v>
      </c>
      <c r="E67" s="164">
        <v>22</v>
      </c>
      <c r="F67" s="162">
        <v>45579140800.190002</v>
      </c>
      <c r="G67" s="155">
        <v>23</v>
      </c>
      <c r="H67" s="162">
        <v>7573182906</v>
      </c>
      <c r="I67" s="150">
        <v>7</v>
      </c>
      <c r="J67" s="150">
        <v>1824852686</v>
      </c>
      <c r="K67" s="150">
        <v>5</v>
      </c>
    </row>
    <row r="68" spans="1:11 16384:16384" x14ac:dyDescent="0.25">
      <c r="A68" s="145" t="s">
        <v>41</v>
      </c>
      <c r="B68" s="154"/>
      <c r="C68" s="156"/>
      <c r="D68" s="161"/>
      <c r="E68" s="163"/>
      <c r="F68" s="161"/>
      <c r="G68" s="156"/>
      <c r="H68" s="161"/>
      <c r="I68" s="149"/>
      <c r="J68" s="149"/>
      <c r="K68" s="149"/>
    </row>
    <row r="69" spans="1:11 16384:16384" x14ac:dyDescent="0.25">
      <c r="A69" s="136" t="s">
        <v>42</v>
      </c>
      <c r="B69" s="153">
        <v>6175723621.4799995</v>
      </c>
      <c r="C69" s="155">
        <v>4</v>
      </c>
      <c r="D69" s="162">
        <v>548403000</v>
      </c>
      <c r="E69" s="164">
        <v>1</v>
      </c>
      <c r="F69" s="162">
        <v>6847177658.1300001</v>
      </c>
      <c r="G69" s="155">
        <v>4</v>
      </c>
      <c r="H69" s="162">
        <v>3786789058.1300001</v>
      </c>
      <c r="I69" s="150">
        <v>1</v>
      </c>
      <c r="J69" s="150"/>
      <c r="K69" s="150"/>
    </row>
    <row r="70" spans="1:11 16384:16384" x14ac:dyDescent="0.25">
      <c r="A70" s="145" t="s">
        <v>6</v>
      </c>
      <c r="B70" s="154">
        <v>6832533178.1000004</v>
      </c>
      <c r="C70" s="156">
        <v>13</v>
      </c>
      <c r="D70" s="161">
        <v>9700452225</v>
      </c>
      <c r="E70" s="163">
        <v>8</v>
      </c>
      <c r="F70" s="161">
        <v>17968499358.27</v>
      </c>
      <c r="G70" s="156">
        <v>12</v>
      </c>
      <c r="H70" s="161">
        <v>2152253848.6100001</v>
      </c>
      <c r="I70" s="149">
        <v>4</v>
      </c>
      <c r="J70" s="149">
        <v>4205760700</v>
      </c>
      <c r="K70" s="149">
        <v>4</v>
      </c>
    </row>
    <row r="71" spans="1:11 16384:16384" x14ac:dyDescent="0.25">
      <c r="A71" s="136" t="s">
        <v>4</v>
      </c>
      <c r="B71" s="153">
        <v>65882509020.010002</v>
      </c>
      <c r="C71" s="155">
        <v>25</v>
      </c>
      <c r="D71" s="162">
        <v>18315774126.82</v>
      </c>
      <c r="E71" s="164">
        <v>17</v>
      </c>
      <c r="F71" s="162">
        <v>51377031482.380005</v>
      </c>
      <c r="G71" s="155">
        <v>27</v>
      </c>
      <c r="H71" s="162">
        <v>13484125881.33</v>
      </c>
      <c r="I71" s="150">
        <v>11</v>
      </c>
      <c r="J71" s="150">
        <v>2304117000</v>
      </c>
      <c r="K71" s="150">
        <v>4</v>
      </c>
    </row>
    <row r="72" spans="1:11 16384:16384" x14ac:dyDescent="0.25">
      <c r="A72" s="145" t="s">
        <v>7</v>
      </c>
      <c r="B72" s="154"/>
      <c r="C72" s="156"/>
      <c r="D72" s="161"/>
      <c r="E72" s="163"/>
      <c r="F72" s="161"/>
      <c r="G72" s="156"/>
      <c r="H72" s="161"/>
      <c r="I72" s="149"/>
      <c r="J72" s="149"/>
      <c r="K72" s="149"/>
    </row>
    <row r="73" spans="1:11 16384:16384" x14ac:dyDescent="0.25">
      <c r="A73" s="157" t="s">
        <v>53</v>
      </c>
      <c r="B73" s="158">
        <f>SUM(B66:B72)</f>
        <v>96331760894.690002</v>
      </c>
      <c r="C73" s="160">
        <f>SUM(C66:C72)</f>
        <v>67</v>
      </c>
      <c r="D73" s="158">
        <f t="shared" ref="D73" si="24">SUM(D66:D72)</f>
        <v>47426253095.869995</v>
      </c>
      <c r="E73" s="165">
        <f t="shared" ref="E73" si="25">SUM(E66:E72)</f>
        <v>48</v>
      </c>
      <c r="F73" s="158">
        <f t="shared" ref="F73" si="26">SUM(F66:F72)</f>
        <v>121771849298.97</v>
      </c>
      <c r="G73" s="160">
        <f t="shared" ref="G73" si="27">SUM(G66:G72)</f>
        <v>66</v>
      </c>
      <c r="H73" s="158">
        <f t="shared" ref="H73" si="28">SUM(H66:H72)</f>
        <v>26996351694.07</v>
      </c>
      <c r="I73" s="160">
        <f t="shared" ref="I73" si="29">SUM(I66:I72)</f>
        <v>23</v>
      </c>
      <c r="J73" s="158">
        <f t="shared" ref="J73" si="30">SUM(J66:J72)</f>
        <v>8334730386</v>
      </c>
      <c r="K73" s="159">
        <f t="shared" ref="K73" si="31">SUM(K66:K72)</f>
        <v>13</v>
      </c>
    </row>
    <row r="74" spans="1:11 16384:16384" x14ac:dyDescent="0.25">
      <c r="A74" t="s">
        <v>5</v>
      </c>
      <c r="B74" s="135">
        <f>B66/$B$73</f>
        <v>2.3520536103112943E-3</v>
      </c>
      <c r="C74" s="135">
        <f>C66/$C$73</f>
        <v>1.4925373134328358E-2</v>
      </c>
      <c r="D74" s="135">
        <f>D66/$D$73</f>
        <v>0</v>
      </c>
      <c r="E74" s="134">
        <f>E66/$E$73</f>
        <v>0</v>
      </c>
      <c r="F74" s="134">
        <f>F66/$F$73</f>
        <v>0</v>
      </c>
      <c r="G74" s="134">
        <f>G66/$G$73</f>
        <v>0</v>
      </c>
      <c r="H74" s="134">
        <f>H66/$H$73</f>
        <v>0</v>
      </c>
      <c r="I74" s="134">
        <f>I66/$I$73</f>
        <v>0</v>
      </c>
      <c r="J74" s="134">
        <f>J66/$J$73</f>
        <v>0</v>
      </c>
      <c r="K74" s="134">
        <f>K66/$K$73</f>
        <v>0</v>
      </c>
      <c r="XFD74" s="135"/>
    </row>
    <row r="75" spans="1:11 16384:16384" x14ac:dyDescent="0.25">
      <c r="A75" t="s">
        <v>40</v>
      </c>
      <c r="B75" s="135">
        <f t="shared" ref="B75:B80" si="32">B67/$B$73</f>
        <v>0.17869929345440722</v>
      </c>
      <c r="C75" s="135">
        <f t="shared" ref="C75:C80" si="33">C67/$C$73</f>
        <v>0.35820895522388058</v>
      </c>
      <c r="D75" s="135">
        <f t="shared" ref="D75:D80" si="34">D67/$D$73</f>
        <v>0.39770427796440277</v>
      </c>
      <c r="E75" s="134">
        <f t="shared" ref="E75:E80" si="35">E67/$E$73</f>
        <v>0.45833333333333331</v>
      </c>
      <c r="F75" s="134">
        <f t="shared" ref="F75:F80" si="36">F67/$F$73</f>
        <v>0.37429948762858717</v>
      </c>
      <c r="G75" s="134">
        <f t="shared" ref="G75:G80" si="37">G67/$G$73</f>
        <v>0.34848484848484851</v>
      </c>
      <c r="H75" s="134">
        <f t="shared" ref="H75:H80" si="38">H67/$H$73</f>
        <v>0.28052616115767676</v>
      </c>
      <c r="I75" s="134">
        <f t="shared" ref="I75:I80" si="39">I67/$I$73</f>
        <v>0.30434782608695654</v>
      </c>
      <c r="J75" s="134">
        <f t="shared" ref="J75:J80" si="40">J67/$J$73</f>
        <v>0.21894561689304776</v>
      </c>
      <c r="K75" s="134">
        <f t="shared" ref="K75:K80" si="41">K67/$K$73</f>
        <v>0.38461538461538464</v>
      </c>
    </row>
    <row r="76" spans="1:11 16384:16384" x14ac:dyDescent="0.25">
      <c r="A76" t="s">
        <v>41</v>
      </c>
      <c r="B76" s="135">
        <f t="shared" si="32"/>
        <v>0</v>
      </c>
      <c r="C76" s="135">
        <f t="shared" si="33"/>
        <v>0</v>
      </c>
      <c r="D76" s="135">
        <f t="shared" si="34"/>
        <v>0</v>
      </c>
      <c r="E76" s="134">
        <f t="shared" si="35"/>
        <v>0</v>
      </c>
      <c r="F76" s="134">
        <f t="shared" si="36"/>
        <v>0</v>
      </c>
      <c r="G76" s="134">
        <f t="shared" si="37"/>
        <v>0</v>
      </c>
      <c r="H76" s="134">
        <f t="shared" si="38"/>
        <v>0</v>
      </c>
      <c r="I76" s="134">
        <f t="shared" si="39"/>
        <v>0</v>
      </c>
      <c r="J76" s="134">
        <f t="shared" si="40"/>
        <v>0</v>
      </c>
      <c r="K76" s="134">
        <f t="shared" si="41"/>
        <v>0</v>
      </c>
    </row>
    <row r="77" spans="1:11 16384:16384" x14ac:dyDescent="0.25">
      <c r="A77" t="s">
        <v>42</v>
      </c>
      <c r="B77" s="135">
        <f t="shared" si="32"/>
        <v>6.4108904105171588E-2</v>
      </c>
      <c r="C77" s="135">
        <f t="shared" si="33"/>
        <v>5.9701492537313432E-2</v>
      </c>
      <c r="D77" s="135">
        <f t="shared" si="34"/>
        <v>1.1563279074385837E-2</v>
      </c>
      <c r="E77" s="134">
        <f t="shared" si="35"/>
        <v>2.0833333333333332E-2</v>
      </c>
      <c r="F77" s="134">
        <f t="shared" si="36"/>
        <v>5.6229561245465264E-2</v>
      </c>
      <c r="G77" s="134">
        <f t="shared" si="37"/>
        <v>6.0606060606060608E-2</v>
      </c>
      <c r="H77" s="134">
        <f t="shared" si="38"/>
        <v>0.1402704002764123</v>
      </c>
      <c r="I77" s="134">
        <f t="shared" si="39"/>
        <v>4.3478260869565216E-2</v>
      </c>
      <c r="J77" s="134">
        <f t="shared" si="40"/>
        <v>0</v>
      </c>
      <c r="K77" s="134">
        <f t="shared" si="41"/>
        <v>0</v>
      </c>
    </row>
    <row r="78" spans="1:11 16384:16384" x14ac:dyDescent="0.25">
      <c r="A78" t="s">
        <v>6</v>
      </c>
      <c r="B78" s="135">
        <f t="shared" si="32"/>
        <v>7.0927107681228146E-2</v>
      </c>
      <c r="C78" s="135">
        <f t="shared" si="33"/>
        <v>0.19402985074626866</v>
      </c>
      <c r="D78" s="135">
        <f t="shared" si="34"/>
        <v>0.2045376050558112</v>
      </c>
      <c r="E78" s="134">
        <f t="shared" si="35"/>
        <v>0.16666666666666666</v>
      </c>
      <c r="F78" s="134">
        <f t="shared" si="36"/>
        <v>0.14755872939199902</v>
      </c>
      <c r="G78" s="134">
        <f t="shared" si="37"/>
        <v>0.18181818181818182</v>
      </c>
      <c r="H78" s="134">
        <f t="shared" si="38"/>
        <v>7.9723877989141878E-2</v>
      </c>
      <c r="I78" s="134">
        <f t="shared" si="39"/>
        <v>0.17391304347826086</v>
      </c>
      <c r="J78" s="134">
        <f t="shared" si="40"/>
        <v>0.50460668854561797</v>
      </c>
      <c r="K78" s="134">
        <f t="shared" si="41"/>
        <v>0.30769230769230771</v>
      </c>
    </row>
    <row r="79" spans="1:11 16384:16384" x14ac:dyDescent="0.25">
      <c r="A79" t="s">
        <v>4</v>
      </c>
      <c r="B79" s="135">
        <f t="shared" si="32"/>
        <v>0.68391264114888173</v>
      </c>
      <c r="C79" s="135">
        <f t="shared" si="33"/>
        <v>0.37313432835820898</v>
      </c>
      <c r="D79" s="135">
        <f t="shared" si="34"/>
        <v>0.38619483790540027</v>
      </c>
      <c r="E79" s="134">
        <f t="shared" si="35"/>
        <v>0.35416666666666669</v>
      </c>
      <c r="F79" s="134">
        <f t="shared" si="36"/>
        <v>0.4219122217339486</v>
      </c>
      <c r="G79" s="134">
        <f t="shared" si="37"/>
        <v>0.40909090909090912</v>
      </c>
      <c r="H79" s="134">
        <f t="shared" si="38"/>
        <v>0.49947956057676912</v>
      </c>
      <c r="I79" s="134">
        <f t="shared" si="39"/>
        <v>0.47826086956521741</v>
      </c>
      <c r="J79" s="134">
        <f t="shared" si="40"/>
        <v>0.27644769456133433</v>
      </c>
      <c r="K79" s="134">
        <f t="shared" si="41"/>
        <v>0.30769230769230771</v>
      </c>
    </row>
    <row r="80" spans="1:11 16384:16384" x14ac:dyDescent="0.25">
      <c r="A80" t="s">
        <v>7</v>
      </c>
      <c r="B80" s="135">
        <f t="shared" si="32"/>
        <v>0</v>
      </c>
      <c r="C80" s="135">
        <f t="shared" si="33"/>
        <v>0</v>
      </c>
      <c r="D80" s="135">
        <f t="shared" si="34"/>
        <v>0</v>
      </c>
      <c r="E80" s="134">
        <f t="shared" si="35"/>
        <v>0</v>
      </c>
      <c r="F80" s="134">
        <f t="shared" si="36"/>
        <v>0</v>
      </c>
      <c r="G80" s="134">
        <f t="shared" si="37"/>
        <v>0</v>
      </c>
      <c r="H80" s="134">
        <f t="shared" si="38"/>
        <v>0</v>
      </c>
      <c r="I80" s="134">
        <f t="shared" si="39"/>
        <v>0</v>
      </c>
      <c r="J80" s="134">
        <f t="shared" si="40"/>
        <v>0</v>
      </c>
      <c r="K80" s="134">
        <f t="shared" si="41"/>
        <v>0</v>
      </c>
    </row>
  </sheetData>
  <mergeCells count="10">
    <mergeCell ref="B43:C43"/>
    <mergeCell ref="D43:E43"/>
    <mergeCell ref="F43:G43"/>
    <mergeCell ref="H43:I43"/>
    <mergeCell ref="J43:K43"/>
    <mergeCell ref="B64:C64"/>
    <mergeCell ref="D64:E64"/>
    <mergeCell ref="F64:G64"/>
    <mergeCell ref="H64:I64"/>
    <mergeCell ref="J64:K6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activeCell="D50" sqref="D50"/>
    </sheetView>
  </sheetViews>
  <sheetFormatPr defaultRowHeight="15" x14ac:dyDescent="0.25"/>
  <cols>
    <col min="1" max="1" width="38.28515625" bestFit="1" customWidth="1"/>
    <col min="2" max="2" width="19.140625" bestFit="1" customWidth="1"/>
    <col min="3" max="3" width="9.28515625" bestFit="1" customWidth="1"/>
    <col min="4" max="4" width="19.140625" bestFit="1" customWidth="1"/>
    <col min="5" max="5" width="9.28515625" bestFit="1" customWidth="1"/>
    <col min="6" max="6" width="19" bestFit="1" customWidth="1"/>
    <col min="7" max="7" width="9.28515625" bestFit="1" customWidth="1"/>
    <col min="8" max="8" width="18.140625" bestFit="1" customWidth="1"/>
    <col min="9" max="9" width="9.28515625" bestFit="1" customWidth="1"/>
    <col min="10" max="10" width="18.140625" bestFit="1" customWidth="1"/>
    <col min="11" max="11" width="9.28515625" bestFit="1" customWidth="1"/>
  </cols>
  <sheetData>
    <row r="1" spans="1:11" s="126" customFormat="1" x14ac:dyDescent="0.25">
      <c r="B1" s="210">
        <v>2014</v>
      </c>
      <c r="C1" s="210"/>
      <c r="D1" s="210">
        <v>2015</v>
      </c>
      <c r="E1" s="210"/>
      <c r="F1" s="210">
        <v>2016</v>
      </c>
      <c r="G1" s="210"/>
      <c r="H1" s="210" t="s">
        <v>55</v>
      </c>
      <c r="I1" s="210"/>
      <c r="J1" s="210" t="s">
        <v>54</v>
      </c>
      <c r="K1" s="210"/>
    </row>
    <row r="2" spans="1:11" s="126" customFormat="1" x14ac:dyDescent="0.25">
      <c r="B2" s="167" t="s">
        <v>1</v>
      </c>
      <c r="C2" s="167" t="s">
        <v>57</v>
      </c>
      <c r="D2" s="167" t="s">
        <v>1</v>
      </c>
      <c r="E2" s="167" t="s">
        <v>57</v>
      </c>
      <c r="F2" s="167" t="s">
        <v>1</v>
      </c>
      <c r="G2" s="167" t="s">
        <v>57</v>
      </c>
      <c r="H2" s="167" t="s">
        <v>1</v>
      </c>
      <c r="I2" s="167" t="s">
        <v>57</v>
      </c>
      <c r="J2" s="167" t="s">
        <v>1</v>
      </c>
      <c r="K2" s="167" t="s">
        <v>57</v>
      </c>
    </row>
    <row r="3" spans="1:11" x14ac:dyDescent="0.25">
      <c r="A3" s="149" t="s">
        <v>60</v>
      </c>
      <c r="B3" s="161">
        <v>1280048894.5</v>
      </c>
      <c r="C3" s="149">
        <v>6</v>
      </c>
      <c r="D3" s="161">
        <v>410800000</v>
      </c>
      <c r="E3" s="149">
        <v>2</v>
      </c>
      <c r="F3" s="161">
        <v>365926889</v>
      </c>
      <c r="G3" s="149">
        <v>2</v>
      </c>
      <c r="H3" s="161">
        <v>56000000</v>
      </c>
      <c r="I3" s="149">
        <v>1</v>
      </c>
      <c r="J3" s="161"/>
      <c r="K3" s="149"/>
    </row>
    <row r="4" spans="1:11" x14ac:dyDescent="0.25">
      <c r="A4" s="150" t="s">
        <v>52</v>
      </c>
      <c r="B4" s="162">
        <v>4361269502.2600002</v>
      </c>
      <c r="C4" s="150">
        <v>6</v>
      </c>
      <c r="D4" s="162">
        <v>2389106350</v>
      </c>
      <c r="E4" s="150">
        <v>5</v>
      </c>
      <c r="F4" s="162">
        <v>5301273700.2299995</v>
      </c>
      <c r="G4" s="150">
        <v>10</v>
      </c>
      <c r="H4" s="162">
        <v>2032997866</v>
      </c>
      <c r="I4" s="150">
        <v>4</v>
      </c>
      <c r="J4" s="162">
        <v>1357129256</v>
      </c>
      <c r="K4" s="150">
        <v>3</v>
      </c>
    </row>
    <row r="5" spans="1:11" x14ac:dyDescent="0.25">
      <c r="A5" s="149" t="s">
        <v>11</v>
      </c>
      <c r="B5" s="161">
        <v>21999824891.599998</v>
      </c>
      <c r="C5" s="149">
        <v>14</v>
      </c>
      <c r="D5" s="161">
        <v>11707117688.57</v>
      </c>
      <c r="E5" s="149">
        <v>12</v>
      </c>
      <c r="F5" s="161">
        <v>2251953000</v>
      </c>
      <c r="G5" s="149">
        <v>6</v>
      </c>
      <c r="H5" s="161">
        <v>40065000</v>
      </c>
      <c r="I5" s="149">
        <v>2</v>
      </c>
      <c r="J5" s="161">
        <v>6217571800</v>
      </c>
      <c r="K5" s="149">
        <v>3</v>
      </c>
    </row>
    <row r="6" spans="1:11" x14ac:dyDescent="0.25">
      <c r="A6" s="150" t="s">
        <v>43</v>
      </c>
      <c r="B6" s="162">
        <v>3349850859</v>
      </c>
      <c r="C6" s="150">
        <v>8</v>
      </c>
      <c r="D6" s="162">
        <v>8424597869.6800003</v>
      </c>
      <c r="E6" s="150">
        <v>13</v>
      </c>
      <c r="F6" s="162">
        <v>4476040043.4499998</v>
      </c>
      <c r="G6" s="150">
        <v>14</v>
      </c>
      <c r="H6" s="162">
        <v>720876042.45000005</v>
      </c>
      <c r="I6" s="150">
        <v>6</v>
      </c>
      <c r="J6" s="162">
        <v>837365630</v>
      </c>
      <c r="K6" s="150">
        <v>9</v>
      </c>
    </row>
    <row r="7" spans="1:11" x14ac:dyDescent="0.25">
      <c r="A7" s="149" t="s">
        <v>29</v>
      </c>
      <c r="B7" s="161"/>
      <c r="C7" s="149"/>
      <c r="D7" s="161"/>
      <c r="E7" s="149"/>
      <c r="F7" s="161">
        <v>20000000</v>
      </c>
      <c r="G7" s="149">
        <v>1</v>
      </c>
      <c r="H7" s="161"/>
      <c r="I7" s="149"/>
      <c r="J7" s="161">
        <v>27261305.949999999</v>
      </c>
      <c r="K7" s="149">
        <v>1</v>
      </c>
    </row>
    <row r="8" spans="1:11" x14ac:dyDescent="0.25">
      <c r="A8" s="150" t="s">
        <v>61</v>
      </c>
      <c r="B8" s="162"/>
      <c r="C8" s="150"/>
      <c r="D8" s="162">
        <v>1735316200</v>
      </c>
      <c r="E8" s="150">
        <v>2</v>
      </c>
      <c r="F8" s="162"/>
      <c r="G8" s="150"/>
      <c r="H8" s="162"/>
      <c r="I8" s="150"/>
      <c r="J8" s="162"/>
      <c r="K8" s="150"/>
    </row>
    <row r="9" spans="1:11" x14ac:dyDescent="0.25">
      <c r="A9" s="149" t="s">
        <v>19</v>
      </c>
      <c r="B9" s="161"/>
      <c r="C9" s="149"/>
      <c r="D9" s="161">
        <v>3800000000</v>
      </c>
      <c r="E9" s="149">
        <v>1</v>
      </c>
      <c r="F9" s="161">
        <v>1722590000</v>
      </c>
      <c r="G9" s="149">
        <v>3</v>
      </c>
      <c r="H9" s="161">
        <v>675000000</v>
      </c>
      <c r="I9" s="149">
        <v>1</v>
      </c>
      <c r="J9" s="161">
        <v>0</v>
      </c>
      <c r="K9" s="149">
        <v>0</v>
      </c>
    </row>
    <row r="10" spans="1:11" x14ac:dyDescent="0.25">
      <c r="A10" s="150" t="s">
        <v>18</v>
      </c>
      <c r="B10" s="162"/>
      <c r="C10" s="150"/>
      <c r="D10" s="162">
        <v>1095309734.51</v>
      </c>
      <c r="E10" s="150">
        <v>2</v>
      </c>
      <c r="F10" s="162">
        <v>701193420</v>
      </c>
      <c r="G10" s="150">
        <v>1</v>
      </c>
      <c r="H10" s="162"/>
      <c r="I10" s="150"/>
      <c r="J10" s="162"/>
      <c r="K10" s="150"/>
    </row>
    <row r="11" spans="1:11" x14ac:dyDescent="0.25">
      <c r="A11" s="149" t="s">
        <v>30</v>
      </c>
      <c r="B11" s="161">
        <v>12882808347.889999</v>
      </c>
      <c r="C11" s="149">
        <v>10</v>
      </c>
      <c r="D11" s="161">
        <v>6714923179.1199999</v>
      </c>
      <c r="E11" s="149">
        <v>9</v>
      </c>
      <c r="F11" s="161">
        <v>3862468428.6100001</v>
      </c>
      <c r="G11" s="149">
        <v>7</v>
      </c>
      <c r="H11" s="161">
        <v>3584505428.6100001</v>
      </c>
      <c r="I11" s="149">
        <v>4</v>
      </c>
      <c r="J11" s="161">
        <v>437213000</v>
      </c>
      <c r="K11" s="149">
        <v>2</v>
      </c>
    </row>
    <row r="12" spans="1:11" x14ac:dyDescent="0.25">
      <c r="A12" s="150" t="s">
        <v>62</v>
      </c>
      <c r="B12" s="162">
        <v>6084346501.29</v>
      </c>
      <c r="C12" s="150">
        <v>6</v>
      </c>
      <c r="D12" s="162">
        <v>4592063240.9700003</v>
      </c>
      <c r="E12" s="150">
        <v>8</v>
      </c>
      <c r="F12" s="162">
        <v>3328171040</v>
      </c>
      <c r="G12" s="150">
        <v>6</v>
      </c>
      <c r="H12" s="162">
        <v>1939171040</v>
      </c>
      <c r="I12" s="150">
        <v>3</v>
      </c>
      <c r="J12" s="162">
        <v>20000000</v>
      </c>
      <c r="K12" s="150">
        <v>1</v>
      </c>
    </row>
    <row r="13" spans="1:11" x14ac:dyDescent="0.25">
      <c r="A13" s="149" t="s">
        <v>26</v>
      </c>
      <c r="B13" s="161">
        <v>2520386567.25</v>
      </c>
      <c r="C13" s="149">
        <v>5</v>
      </c>
      <c r="D13" s="161">
        <v>3058179079.3099999</v>
      </c>
      <c r="E13" s="149">
        <v>6</v>
      </c>
      <c r="F13" s="161">
        <v>5625527153.7799997</v>
      </c>
      <c r="G13" s="149">
        <v>1</v>
      </c>
      <c r="H13" s="161"/>
      <c r="I13" s="149"/>
      <c r="J13" s="161">
        <v>20000000</v>
      </c>
      <c r="K13" s="149">
        <v>1</v>
      </c>
    </row>
    <row r="14" spans="1:11" x14ac:dyDescent="0.25">
      <c r="A14" s="150" t="s">
        <v>44</v>
      </c>
      <c r="B14" s="162"/>
      <c r="C14" s="150"/>
      <c r="D14" s="162"/>
      <c r="E14" s="150"/>
      <c r="F14" s="162">
        <v>194052236.47999999</v>
      </c>
      <c r="G14" s="150">
        <v>1</v>
      </c>
      <c r="H14" s="162"/>
      <c r="I14" s="150"/>
      <c r="J14" s="162"/>
      <c r="K14" s="150"/>
    </row>
    <row r="15" spans="1:11" x14ac:dyDescent="0.25">
      <c r="A15" s="149" t="s">
        <v>45</v>
      </c>
      <c r="B15" s="161">
        <v>0</v>
      </c>
      <c r="C15" s="149">
        <v>1</v>
      </c>
      <c r="D15" s="161"/>
      <c r="E15" s="149"/>
      <c r="F15" s="161">
        <v>270868000</v>
      </c>
      <c r="G15" s="149">
        <v>1</v>
      </c>
      <c r="H15" s="161">
        <v>270868000</v>
      </c>
      <c r="I15" s="149">
        <v>1</v>
      </c>
      <c r="J15" s="161">
        <v>20000000</v>
      </c>
      <c r="K15" s="149">
        <v>1</v>
      </c>
    </row>
    <row r="16" spans="1:11" x14ac:dyDescent="0.25">
      <c r="A16" s="150" t="s">
        <v>46</v>
      </c>
      <c r="B16" s="162">
        <v>9121433674.8400002</v>
      </c>
      <c r="C16" s="150">
        <v>13</v>
      </c>
      <c r="D16" s="162">
        <v>10745018742.93</v>
      </c>
      <c r="E16" s="150">
        <v>11</v>
      </c>
      <c r="F16" s="162">
        <v>28461962744.349998</v>
      </c>
      <c r="G16" s="150">
        <v>9</v>
      </c>
      <c r="H16" s="162">
        <v>3320304586</v>
      </c>
      <c r="I16" s="150">
        <v>2</v>
      </c>
      <c r="J16" s="162">
        <v>2108023355.73</v>
      </c>
      <c r="K16" s="150">
        <v>3</v>
      </c>
    </row>
    <row r="17" spans="1:11" x14ac:dyDescent="0.25">
      <c r="A17" s="149" t="s">
        <v>10</v>
      </c>
      <c r="B17" s="161">
        <v>31436495800.18</v>
      </c>
      <c r="C17" s="149">
        <v>13</v>
      </c>
      <c r="D17" s="161">
        <v>21989924400</v>
      </c>
      <c r="E17" s="149">
        <v>5</v>
      </c>
      <c r="F17" s="161">
        <v>25984935942.959999</v>
      </c>
      <c r="G17" s="149">
        <v>12</v>
      </c>
      <c r="H17" s="161">
        <v>23638597084.329998</v>
      </c>
      <c r="I17" s="149">
        <v>8</v>
      </c>
      <c r="J17" s="161">
        <v>49000000</v>
      </c>
      <c r="K17" s="149">
        <v>1</v>
      </c>
    </row>
    <row r="18" spans="1:11" x14ac:dyDescent="0.25">
      <c r="A18" s="150" t="s">
        <v>32</v>
      </c>
      <c r="B18" s="162">
        <v>1215556698</v>
      </c>
      <c r="C18" s="150">
        <v>3</v>
      </c>
      <c r="D18" s="162">
        <v>11936046106.459999</v>
      </c>
      <c r="E18" s="150">
        <v>9</v>
      </c>
      <c r="F18" s="162">
        <v>2142341687.4400001</v>
      </c>
      <c r="G18" s="150">
        <v>1</v>
      </c>
      <c r="H18" s="162">
        <v>2142341687.4400001</v>
      </c>
      <c r="I18" s="150">
        <v>1</v>
      </c>
      <c r="J18" s="162">
        <v>120350000</v>
      </c>
      <c r="K18" s="150">
        <v>2</v>
      </c>
    </row>
    <row r="19" spans="1:11" x14ac:dyDescent="0.25">
      <c r="A19" s="149" t="s">
        <v>12</v>
      </c>
      <c r="B19" s="161">
        <v>1059942842.3199999</v>
      </c>
      <c r="C19" s="149">
        <v>4</v>
      </c>
      <c r="D19" s="161"/>
      <c r="E19" s="149"/>
      <c r="F19" s="161">
        <v>5235974552.8000002</v>
      </c>
      <c r="G19" s="149">
        <v>5</v>
      </c>
      <c r="H19" s="161">
        <v>3751616852.8000002</v>
      </c>
      <c r="I19" s="149">
        <v>2</v>
      </c>
      <c r="J19" s="161">
        <v>5523161357.3599997</v>
      </c>
      <c r="K19" s="149">
        <v>3</v>
      </c>
    </row>
    <row r="20" spans="1:11" x14ac:dyDescent="0.25">
      <c r="A20" s="150" t="s">
        <v>13</v>
      </c>
      <c r="B20" s="162">
        <v>330000000</v>
      </c>
      <c r="C20" s="150">
        <v>3</v>
      </c>
      <c r="D20" s="162">
        <v>40000000</v>
      </c>
      <c r="E20" s="150">
        <v>2</v>
      </c>
      <c r="F20" s="162">
        <v>20000000</v>
      </c>
      <c r="G20" s="150">
        <v>1</v>
      </c>
      <c r="H20" s="162">
        <v>20000000</v>
      </c>
      <c r="I20" s="150">
        <v>1</v>
      </c>
      <c r="J20" s="162"/>
      <c r="K20" s="150"/>
    </row>
    <row r="21" spans="1:11" x14ac:dyDescent="0.25">
      <c r="A21" s="149" t="s">
        <v>31</v>
      </c>
      <c r="B21" s="161">
        <v>1648768000</v>
      </c>
      <c r="C21" s="149">
        <v>3</v>
      </c>
      <c r="D21" s="161">
        <v>4000000000</v>
      </c>
      <c r="E21" s="149">
        <v>1</v>
      </c>
      <c r="F21" s="161">
        <v>9977754992.8199997</v>
      </c>
      <c r="G21" s="149">
        <v>3</v>
      </c>
      <c r="H21" s="161">
        <v>6231923856</v>
      </c>
      <c r="I21" s="149">
        <v>2</v>
      </c>
      <c r="J21" s="161">
        <v>7356343000</v>
      </c>
      <c r="K21" s="149">
        <v>1</v>
      </c>
    </row>
    <row r="22" spans="1:11" x14ac:dyDescent="0.25">
      <c r="A22" s="150" t="s">
        <v>3</v>
      </c>
      <c r="B22" s="162">
        <v>1592881674.05</v>
      </c>
      <c r="C22" s="150">
        <v>15</v>
      </c>
      <c r="D22" s="162">
        <v>1069408859</v>
      </c>
      <c r="E22" s="150">
        <v>3</v>
      </c>
      <c r="F22" s="162">
        <v>652146972</v>
      </c>
      <c r="G22" s="150">
        <v>9</v>
      </c>
      <c r="H22" s="162">
        <v>182146972</v>
      </c>
      <c r="I22" s="150">
        <v>2</v>
      </c>
      <c r="J22" s="162">
        <v>200000000</v>
      </c>
      <c r="K22" s="150">
        <v>1</v>
      </c>
    </row>
    <row r="23" spans="1:11" x14ac:dyDescent="0.25">
      <c r="A23" s="149" t="s">
        <v>14</v>
      </c>
      <c r="B23" s="161">
        <v>1117992000</v>
      </c>
      <c r="C23" s="149">
        <v>2</v>
      </c>
      <c r="D23" s="161">
        <v>279004000</v>
      </c>
      <c r="E23" s="149">
        <v>1</v>
      </c>
      <c r="F23" s="161">
        <v>805000000</v>
      </c>
      <c r="G23" s="149">
        <v>1</v>
      </c>
      <c r="H23" s="161">
        <v>805000000</v>
      </c>
      <c r="I23" s="149">
        <v>1</v>
      </c>
      <c r="J23" s="161"/>
      <c r="K23" s="149"/>
    </row>
    <row r="24" spans="1:11" x14ac:dyDescent="0.25">
      <c r="A24" s="150" t="s">
        <v>16</v>
      </c>
      <c r="B24" s="162">
        <v>16842738534.040001</v>
      </c>
      <c r="C24" s="150">
        <v>6</v>
      </c>
      <c r="D24" s="162">
        <v>5637651352.9400005</v>
      </c>
      <c r="E24" s="150">
        <v>3</v>
      </c>
      <c r="F24" s="162">
        <v>46344016553.629997</v>
      </c>
      <c r="G24" s="150">
        <v>11</v>
      </c>
      <c r="H24" s="162">
        <v>7599919308.1300001</v>
      </c>
      <c r="I24" s="150">
        <v>4</v>
      </c>
      <c r="J24" s="162">
        <v>925926681.82000005</v>
      </c>
      <c r="K24" s="150">
        <v>1</v>
      </c>
    </row>
    <row r="25" spans="1:11" x14ac:dyDescent="0.25">
      <c r="A25" s="149" t="s">
        <v>15</v>
      </c>
      <c r="B25" s="161">
        <v>85228591.849999994</v>
      </c>
      <c r="C25" s="149">
        <v>2</v>
      </c>
      <c r="D25" s="161">
        <v>452400000</v>
      </c>
      <c r="E25" s="149">
        <v>1</v>
      </c>
      <c r="F25" s="161">
        <v>12154718321.68</v>
      </c>
      <c r="G25" s="149">
        <v>5</v>
      </c>
      <c r="H25" s="161">
        <v>706697000</v>
      </c>
      <c r="I25" s="149">
        <v>1</v>
      </c>
      <c r="J25" s="161">
        <v>1020198895</v>
      </c>
      <c r="K25" s="149">
        <v>2</v>
      </c>
    </row>
    <row r="26" spans="1:11" x14ac:dyDescent="0.25">
      <c r="A26" s="150" t="s">
        <v>17</v>
      </c>
      <c r="B26" s="162"/>
      <c r="C26" s="150"/>
      <c r="D26" s="162">
        <v>100482000</v>
      </c>
      <c r="E26" s="150">
        <v>1</v>
      </c>
      <c r="F26" s="162">
        <v>5621549811.1300001</v>
      </c>
      <c r="G26" s="150">
        <v>3</v>
      </c>
      <c r="H26" s="162">
        <v>20000000</v>
      </c>
      <c r="I26" s="150">
        <v>1</v>
      </c>
      <c r="J26" s="162">
        <v>3214083423.04</v>
      </c>
      <c r="K26" s="150">
        <v>2</v>
      </c>
    </row>
    <row r="27" spans="1:11" x14ac:dyDescent="0.25">
      <c r="A27" s="149" t="s">
        <v>27</v>
      </c>
      <c r="B27" s="161">
        <v>2293295000</v>
      </c>
      <c r="C27" s="149">
        <v>3</v>
      </c>
      <c r="D27" s="161">
        <v>135000000</v>
      </c>
      <c r="E27" s="149">
        <v>1</v>
      </c>
      <c r="F27" s="161">
        <v>2249481000</v>
      </c>
      <c r="G27" s="149">
        <v>5</v>
      </c>
      <c r="H27" s="161">
        <v>720000000</v>
      </c>
      <c r="I27" s="149">
        <v>2</v>
      </c>
      <c r="J27" s="161">
        <v>240000000</v>
      </c>
      <c r="K27" s="149">
        <v>1</v>
      </c>
    </row>
    <row r="28" spans="1:11" x14ac:dyDescent="0.25">
      <c r="A28" s="150" t="s">
        <v>28</v>
      </c>
      <c r="B28" s="162"/>
      <c r="C28" s="150"/>
      <c r="D28" s="162"/>
      <c r="E28" s="150"/>
      <c r="F28" s="162">
        <v>861000000</v>
      </c>
      <c r="G28" s="150">
        <v>1</v>
      </c>
      <c r="H28" s="162"/>
      <c r="I28" s="150"/>
      <c r="J28" s="162"/>
      <c r="K28" s="150"/>
    </row>
    <row r="29" spans="1:11" x14ac:dyDescent="0.25">
      <c r="A29" s="149" t="s">
        <v>47</v>
      </c>
      <c r="B29" s="161">
        <v>57525246346.130005</v>
      </c>
      <c r="C29" s="149">
        <v>15</v>
      </c>
      <c r="D29" s="161">
        <v>1816885307.3</v>
      </c>
      <c r="E29" s="149">
        <v>6</v>
      </c>
      <c r="F29" s="161">
        <v>851701827.18000007</v>
      </c>
      <c r="G29" s="149">
        <v>6</v>
      </c>
      <c r="H29" s="161">
        <v>811701827.18000007</v>
      </c>
      <c r="I29" s="149">
        <v>4</v>
      </c>
      <c r="J29" s="161">
        <v>1320000000</v>
      </c>
      <c r="K29" s="149">
        <v>5</v>
      </c>
    </row>
    <row r="30" spans="1:11" x14ac:dyDescent="0.25">
      <c r="A30" s="150" t="s">
        <v>48</v>
      </c>
      <c r="B30" s="162">
        <v>15963201440.59</v>
      </c>
      <c r="C30" s="150">
        <v>8</v>
      </c>
      <c r="D30" s="162">
        <v>7716325710.2600002</v>
      </c>
      <c r="E30" s="150">
        <v>7</v>
      </c>
      <c r="F30" s="162">
        <v>9732213706.5500011</v>
      </c>
      <c r="G30" s="150">
        <v>13</v>
      </c>
      <c r="H30" s="162">
        <v>2215559135.25</v>
      </c>
      <c r="I30" s="150">
        <v>6</v>
      </c>
      <c r="J30" s="162">
        <v>1686554000</v>
      </c>
      <c r="K30" s="150">
        <v>1</v>
      </c>
    </row>
    <row r="31" spans="1:11" x14ac:dyDescent="0.25">
      <c r="A31" s="149" t="s">
        <v>63</v>
      </c>
      <c r="B31" s="161">
        <v>192711316165.79001</v>
      </c>
      <c r="C31" s="169">
        <v>146</v>
      </c>
      <c r="D31" s="161">
        <v>109845559821.04999</v>
      </c>
      <c r="E31" s="169">
        <v>111</v>
      </c>
      <c r="F31" s="161">
        <v>179214862024.08997</v>
      </c>
      <c r="G31" s="169">
        <v>138</v>
      </c>
      <c r="H31" s="161">
        <f>SUM(H3:H30)</f>
        <v>61485291686.190002</v>
      </c>
      <c r="I31" s="169">
        <f>SUM(I3:I30)</f>
        <v>59</v>
      </c>
      <c r="J31" s="161">
        <v>32700181704.900002</v>
      </c>
      <c r="K31" s="169">
        <v>44</v>
      </c>
    </row>
    <row r="34" spans="1:11" x14ac:dyDescent="0.25">
      <c r="A34" s="126"/>
      <c r="B34" s="210">
        <v>2014</v>
      </c>
      <c r="C34" s="210"/>
      <c r="D34" s="210">
        <v>2015</v>
      </c>
      <c r="E34" s="210"/>
      <c r="F34" s="210">
        <v>2016</v>
      </c>
      <c r="G34" s="210"/>
      <c r="H34" s="210" t="s">
        <v>55</v>
      </c>
      <c r="I34" s="210"/>
      <c r="J34" s="210" t="s">
        <v>54</v>
      </c>
      <c r="K34" s="210"/>
    </row>
    <row r="35" spans="1:11" x14ac:dyDescent="0.25">
      <c r="A35" s="126"/>
      <c r="B35" s="167" t="s">
        <v>1</v>
      </c>
      <c r="C35" s="167" t="s">
        <v>57</v>
      </c>
      <c r="D35" s="167" t="s">
        <v>1</v>
      </c>
      <c r="E35" s="167" t="s">
        <v>57</v>
      </c>
      <c r="F35" s="167" t="s">
        <v>1</v>
      </c>
      <c r="G35" s="167" t="s">
        <v>57</v>
      </c>
      <c r="H35" s="167" t="s">
        <v>1</v>
      </c>
      <c r="I35" s="167" t="s">
        <v>57</v>
      </c>
      <c r="J35" s="167" t="s">
        <v>1</v>
      </c>
      <c r="K35" s="167" t="s">
        <v>57</v>
      </c>
    </row>
    <row r="36" spans="1:11" x14ac:dyDescent="0.25">
      <c r="A36" s="149" t="s">
        <v>60</v>
      </c>
      <c r="B36" s="152">
        <f>B3/$B$31</f>
        <v>6.6423130720500651E-3</v>
      </c>
      <c r="C36" s="152">
        <f>C3/$C$31</f>
        <v>4.1095890410958902E-2</v>
      </c>
      <c r="D36" s="152">
        <f>D3/$D$31</f>
        <v>3.7397961344021241E-3</v>
      </c>
      <c r="E36" s="152">
        <f>E3/$E$31</f>
        <v>1.8018018018018018E-2</v>
      </c>
      <c r="F36" s="152">
        <f>F3/$F$31</f>
        <v>2.0418333885211613E-3</v>
      </c>
      <c r="G36" s="152">
        <f>G3/$G$31</f>
        <v>1.4492753623188406E-2</v>
      </c>
      <c r="H36" s="152">
        <f>H3/$H$31</f>
        <v>9.1078692910515969E-4</v>
      </c>
      <c r="I36" s="152">
        <f>I3/$I$31</f>
        <v>1.6949152542372881E-2</v>
      </c>
      <c r="J36" s="152">
        <f>J3/$J$31</f>
        <v>0</v>
      </c>
      <c r="K36" s="152">
        <f>K3/$K$31</f>
        <v>0</v>
      </c>
    </row>
    <row r="37" spans="1:11" x14ac:dyDescent="0.25">
      <c r="A37" s="150" t="s">
        <v>52</v>
      </c>
      <c r="B37" s="168">
        <f t="shared" ref="B37:B64" si="0">B4/$B$31</f>
        <v>2.2631102257160599E-2</v>
      </c>
      <c r="C37" s="168">
        <f t="shared" ref="C37:C64" si="1">C4/$C$31</f>
        <v>4.1095890410958902E-2</v>
      </c>
      <c r="D37" s="168">
        <f t="shared" ref="D37:D64" si="2">D4/$D$31</f>
        <v>2.1749685229809076E-2</v>
      </c>
      <c r="E37" s="168">
        <f t="shared" ref="E37:E64" si="3">E4/$E$31</f>
        <v>4.5045045045045043E-2</v>
      </c>
      <c r="F37" s="168">
        <f t="shared" ref="F37:F64" si="4">F4/$F$31</f>
        <v>2.9580547284730242E-2</v>
      </c>
      <c r="G37" s="168">
        <f t="shared" ref="G37:G64" si="5">G4/$G$31</f>
        <v>7.2463768115942032E-2</v>
      </c>
      <c r="H37" s="168">
        <f t="shared" ref="H37:H64" si="6">H4/$H$31</f>
        <v>3.3064783629490765E-2</v>
      </c>
      <c r="I37" s="168">
        <f t="shared" ref="I37:I64" si="7">I4/$I$31</f>
        <v>6.7796610169491525E-2</v>
      </c>
      <c r="J37" s="168">
        <f t="shared" ref="J37:J64" si="8">J4/$J$31</f>
        <v>4.1502193114622332E-2</v>
      </c>
      <c r="K37" s="168">
        <f t="shared" ref="K37:K64" si="9">K4/$K$31</f>
        <v>6.8181818181818177E-2</v>
      </c>
    </row>
    <row r="38" spans="1:11" x14ac:dyDescent="0.25">
      <c r="A38" s="149" t="s">
        <v>11</v>
      </c>
      <c r="B38" s="152">
        <f t="shared" si="0"/>
        <v>0.11415948647599654</v>
      </c>
      <c r="C38" s="152">
        <f t="shared" si="1"/>
        <v>9.5890410958904104E-2</v>
      </c>
      <c r="D38" s="152">
        <f t="shared" si="2"/>
        <v>0.1065779782782493</v>
      </c>
      <c r="E38" s="152">
        <f t="shared" si="3"/>
        <v>0.10810810810810811</v>
      </c>
      <c r="F38" s="152">
        <f t="shared" si="4"/>
        <v>1.2565659870872169E-2</v>
      </c>
      <c r="G38" s="152">
        <f t="shared" si="5"/>
        <v>4.3478260869565216E-2</v>
      </c>
      <c r="H38" s="152">
        <f t="shared" si="6"/>
        <v>6.5161925561782539E-4</v>
      </c>
      <c r="I38" s="152">
        <f t="shared" si="7"/>
        <v>3.3898305084745763E-2</v>
      </c>
      <c r="J38" s="152">
        <f t="shared" si="8"/>
        <v>0.19013875384883014</v>
      </c>
      <c r="K38" s="152">
        <f t="shared" si="9"/>
        <v>6.8181818181818177E-2</v>
      </c>
    </row>
    <row r="39" spans="1:11" x14ac:dyDescent="0.25">
      <c r="A39" s="150" t="s">
        <v>43</v>
      </c>
      <c r="B39" s="168">
        <f t="shared" si="0"/>
        <v>1.7382740804479355E-2</v>
      </c>
      <c r="C39" s="168">
        <f t="shared" si="1"/>
        <v>5.4794520547945202E-2</v>
      </c>
      <c r="D39" s="168">
        <f t="shared" si="2"/>
        <v>7.6694933171669019E-2</v>
      </c>
      <c r="E39" s="168">
        <f t="shared" si="3"/>
        <v>0.11711711711711711</v>
      </c>
      <c r="F39" s="168">
        <f t="shared" si="4"/>
        <v>2.4975830647618571E-2</v>
      </c>
      <c r="G39" s="168">
        <f t="shared" si="5"/>
        <v>0.10144927536231885</v>
      </c>
      <c r="H39" s="168">
        <f t="shared" si="6"/>
        <v>1.1724365660152078E-2</v>
      </c>
      <c r="I39" s="168">
        <f t="shared" si="7"/>
        <v>0.10169491525423729</v>
      </c>
      <c r="J39" s="168">
        <f t="shared" si="8"/>
        <v>2.5607369327691653E-2</v>
      </c>
      <c r="K39" s="168">
        <f t="shared" si="9"/>
        <v>0.20454545454545456</v>
      </c>
    </row>
    <row r="40" spans="1:11" x14ac:dyDescent="0.25">
      <c r="A40" s="149" t="s">
        <v>29</v>
      </c>
      <c r="B40" s="152">
        <f t="shared" si="0"/>
        <v>0</v>
      </c>
      <c r="C40" s="152">
        <f t="shared" si="1"/>
        <v>0</v>
      </c>
      <c r="D40" s="152">
        <f t="shared" si="2"/>
        <v>0</v>
      </c>
      <c r="E40" s="152">
        <f t="shared" si="3"/>
        <v>0</v>
      </c>
      <c r="F40" s="152">
        <f t="shared" si="4"/>
        <v>1.1159788744145344E-4</v>
      </c>
      <c r="G40" s="152">
        <f t="shared" si="5"/>
        <v>7.246376811594203E-3</v>
      </c>
      <c r="H40" s="152">
        <f t="shared" si="6"/>
        <v>0</v>
      </c>
      <c r="I40" s="152">
        <f t="shared" si="7"/>
        <v>0</v>
      </c>
      <c r="J40" s="152">
        <f t="shared" si="8"/>
        <v>8.3367444854029644E-4</v>
      </c>
      <c r="K40" s="152">
        <f t="shared" si="9"/>
        <v>2.2727272727272728E-2</v>
      </c>
    </row>
    <row r="41" spans="1:11" x14ac:dyDescent="0.25">
      <c r="A41" s="150" t="s">
        <v>61</v>
      </c>
      <c r="B41" s="168">
        <f t="shared" si="0"/>
        <v>0</v>
      </c>
      <c r="C41" s="168">
        <f t="shared" si="1"/>
        <v>0</v>
      </c>
      <c r="D41" s="168">
        <f t="shared" si="2"/>
        <v>1.5797781929711253E-2</v>
      </c>
      <c r="E41" s="168">
        <f t="shared" si="3"/>
        <v>1.8018018018018018E-2</v>
      </c>
      <c r="F41" s="168">
        <f t="shared" si="4"/>
        <v>0</v>
      </c>
      <c r="G41" s="168">
        <f t="shared" si="5"/>
        <v>0</v>
      </c>
      <c r="H41" s="168">
        <f t="shared" si="6"/>
        <v>0</v>
      </c>
      <c r="I41" s="168">
        <f t="shared" si="7"/>
        <v>0</v>
      </c>
      <c r="J41" s="168">
        <f t="shared" si="8"/>
        <v>0</v>
      </c>
      <c r="K41" s="168">
        <f t="shared" si="9"/>
        <v>0</v>
      </c>
    </row>
    <row r="42" spans="1:11" x14ac:dyDescent="0.25">
      <c r="A42" s="149" t="s">
        <v>19</v>
      </c>
      <c r="B42" s="152">
        <f t="shared" si="0"/>
        <v>0</v>
      </c>
      <c r="C42" s="152">
        <f t="shared" si="1"/>
        <v>0</v>
      </c>
      <c r="D42" s="152">
        <f t="shared" si="2"/>
        <v>3.4594024612288388E-2</v>
      </c>
      <c r="E42" s="152">
        <f t="shared" si="3"/>
        <v>9.0090090090090089E-3</v>
      </c>
      <c r="F42" s="152">
        <f t="shared" si="4"/>
        <v>9.6118702463886645E-3</v>
      </c>
      <c r="G42" s="152">
        <f t="shared" si="5"/>
        <v>2.1739130434782608E-2</v>
      </c>
      <c r="H42" s="152">
        <f t="shared" si="6"/>
        <v>1.0978235306178264E-2</v>
      </c>
      <c r="I42" s="152">
        <f t="shared" si="7"/>
        <v>1.6949152542372881E-2</v>
      </c>
      <c r="J42" s="152">
        <f t="shared" si="8"/>
        <v>0</v>
      </c>
      <c r="K42" s="152">
        <f t="shared" si="9"/>
        <v>0</v>
      </c>
    </row>
    <row r="43" spans="1:11" x14ac:dyDescent="0.25">
      <c r="A43" s="150" t="s">
        <v>18</v>
      </c>
      <c r="B43" s="168">
        <f t="shared" si="0"/>
        <v>0</v>
      </c>
      <c r="C43" s="168">
        <f t="shared" si="1"/>
        <v>0</v>
      </c>
      <c r="D43" s="168">
        <f t="shared" si="2"/>
        <v>9.9713610299257908E-3</v>
      </c>
      <c r="E43" s="168">
        <f t="shared" si="3"/>
        <v>1.8018018018018018E-2</v>
      </c>
      <c r="F43" s="168">
        <f t="shared" si="4"/>
        <v>3.9125852179923894E-3</v>
      </c>
      <c r="G43" s="168">
        <f t="shared" si="5"/>
        <v>7.246376811594203E-3</v>
      </c>
      <c r="H43" s="168">
        <f t="shared" si="6"/>
        <v>0</v>
      </c>
      <c r="I43" s="168">
        <f t="shared" si="7"/>
        <v>0</v>
      </c>
      <c r="J43" s="168">
        <f t="shared" si="8"/>
        <v>0</v>
      </c>
      <c r="K43" s="168">
        <f t="shared" si="9"/>
        <v>0</v>
      </c>
    </row>
    <row r="44" spans="1:11" x14ac:dyDescent="0.25">
      <c r="A44" s="149" t="s">
        <v>30</v>
      </c>
      <c r="B44" s="152">
        <f t="shared" si="0"/>
        <v>6.6850295064182372E-2</v>
      </c>
      <c r="C44" s="152">
        <f t="shared" si="1"/>
        <v>6.8493150684931503E-2</v>
      </c>
      <c r="D44" s="152">
        <f t="shared" si="2"/>
        <v>6.1130583612658704E-2</v>
      </c>
      <c r="E44" s="152">
        <f t="shared" si="3"/>
        <v>8.1081081081081086E-2</v>
      </c>
      <c r="F44" s="152">
        <f t="shared" si="4"/>
        <v>2.1552165847109315E-2</v>
      </c>
      <c r="G44" s="152">
        <f t="shared" si="5"/>
        <v>5.0724637681159424E-2</v>
      </c>
      <c r="H44" s="152">
        <f t="shared" si="6"/>
        <v>5.8298583780079932E-2</v>
      </c>
      <c r="I44" s="152">
        <f t="shared" si="7"/>
        <v>6.7796610169491525E-2</v>
      </c>
      <c r="J44" s="152">
        <f t="shared" si="8"/>
        <v>1.3370353839180204E-2</v>
      </c>
      <c r="K44" s="152">
        <f t="shared" si="9"/>
        <v>4.5454545454545456E-2</v>
      </c>
    </row>
    <row r="45" spans="1:11" x14ac:dyDescent="0.25">
      <c r="A45" s="150" t="s">
        <v>62</v>
      </c>
      <c r="B45" s="168">
        <f t="shared" si="0"/>
        <v>3.1572336395936512E-2</v>
      </c>
      <c r="C45" s="168">
        <f t="shared" si="1"/>
        <v>4.1095890410958902E-2</v>
      </c>
      <c r="D45" s="168">
        <f t="shared" si="2"/>
        <v>4.1804723362973945E-2</v>
      </c>
      <c r="E45" s="168">
        <f t="shared" si="3"/>
        <v>7.2072072072072071E-2</v>
      </c>
      <c r="F45" s="168">
        <f t="shared" si="4"/>
        <v>1.8570842855391251E-2</v>
      </c>
      <c r="G45" s="168">
        <f t="shared" si="5"/>
        <v>4.3478260869565216E-2</v>
      </c>
      <c r="H45" s="168">
        <f t="shared" si="6"/>
        <v>3.1538779223772483E-2</v>
      </c>
      <c r="I45" s="168">
        <f t="shared" si="7"/>
        <v>5.0847457627118647E-2</v>
      </c>
      <c r="J45" s="168">
        <f t="shared" si="8"/>
        <v>6.116173965174962E-4</v>
      </c>
      <c r="K45" s="168">
        <f t="shared" si="9"/>
        <v>2.2727272727272728E-2</v>
      </c>
    </row>
    <row r="46" spans="1:11" x14ac:dyDescent="0.25">
      <c r="A46" s="149" t="s">
        <v>26</v>
      </c>
      <c r="B46" s="152">
        <f t="shared" si="0"/>
        <v>1.3078560291092119E-2</v>
      </c>
      <c r="C46" s="152">
        <f t="shared" si="1"/>
        <v>3.4246575342465752E-2</v>
      </c>
      <c r="D46" s="152">
        <f t="shared" si="2"/>
        <v>2.784071640485147E-2</v>
      </c>
      <c r="E46" s="152">
        <f t="shared" si="3"/>
        <v>5.4054054054054057E-2</v>
      </c>
      <c r="F46" s="152">
        <f t="shared" si="4"/>
        <v>3.1389847305319019E-2</v>
      </c>
      <c r="G46" s="152">
        <f t="shared" si="5"/>
        <v>7.246376811594203E-3</v>
      </c>
      <c r="H46" s="152">
        <f t="shared" si="6"/>
        <v>0</v>
      </c>
      <c r="I46" s="152">
        <f t="shared" si="7"/>
        <v>0</v>
      </c>
      <c r="J46" s="152">
        <f t="shared" si="8"/>
        <v>6.116173965174962E-4</v>
      </c>
      <c r="K46" s="152">
        <f t="shared" si="9"/>
        <v>2.2727272727272728E-2</v>
      </c>
    </row>
    <row r="47" spans="1:11" x14ac:dyDescent="0.25">
      <c r="A47" s="150" t="s">
        <v>44</v>
      </c>
      <c r="B47" s="168">
        <f t="shared" si="0"/>
        <v>0</v>
      </c>
      <c r="C47" s="168">
        <f t="shared" si="1"/>
        <v>0</v>
      </c>
      <c r="D47" s="168">
        <f t="shared" si="2"/>
        <v>0</v>
      </c>
      <c r="E47" s="168">
        <f t="shared" si="3"/>
        <v>0</v>
      </c>
      <c r="F47" s="168">
        <f t="shared" si="4"/>
        <v>1.0827909822228672E-3</v>
      </c>
      <c r="G47" s="168">
        <f t="shared" si="5"/>
        <v>7.246376811594203E-3</v>
      </c>
      <c r="H47" s="168">
        <f t="shared" si="6"/>
        <v>0</v>
      </c>
      <c r="I47" s="168">
        <f t="shared" si="7"/>
        <v>0</v>
      </c>
      <c r="J47" s="168">
        <f t="shared" si="8"/>
        <v>0</v>
      </c>
      <c r="K47" s="168">
        <f t="shared" si="9"/>
        <v>0</v>
      </c>
    </row>
    <row r="48" spans="1:11" x14ac:dyDescent="0.25">
      <c r="A48" s="149" t="s">
        <v>45</v>
      </c>
      <c r="B48" s="152">
        <f t="shared" si="0"/>
        <v>0</v>
      </c>
      <c r="C48" s="152">
        <f t="shared" si="1"/>
        <v>6.8493150684931503E-3</v>
      </c>
      <c r="D48" s="152">
        <f t="shared" si="2"/>
        <v>0</v>
      </c>
      <c r="E48" s="152">
        <f t="shared" si="3"/>
        <v>0</v>
      </c>
      <c r="F48" s="152">
        <f t="shared" si="4"/>
        <v>1.5114148287745804E-3</v>
      </c>
      <c r="G48" s="152">
        <f t="shared" si="5"/>
        <v>7.246376811594203E-3</v>
      </c>
      <c r="H48" s="152">
        <f t="shared" si="6"/>
        <v>4.4054113198724355E-3</v>
      </c>
      <c r="I48" s="152">
        <f t="shared" si="7"/>
        <v>1.6949152542372881E-2</v>
      </c>
      <c r="J48" s="152">
        <f t="shared" si="8"/>
        <v>6.116173965174962E-4</v>
      </c>
      <c r="K48" s="152">
        <f t="shared" si="9"/>
        <v>2.2727272727272728E-2</v>
      </c>
    </row>
    <row r="49" spans="1:11" x14ac:dyDescent="0.25">
      <c r="A49" s="150" t="s">
        <v>46</v>
      </c>
      <c r="B49" s="168">
        <f t="shared" si="0"/>
        <v>4.7332112386139324E-2</v>
      </c>
      <c r="C49" s="168">
        <f t="shared" si="1"/>
        <v>8.9041095890410954E-2</v>
      </c>
      <c r="D49" s="168">
        <f t="shared" si="2"/>
        <v>9.7819327066426445E-2</v>
      </c>
      <c r="E49" s="168">
        <f t="shared" si="3"/>
        <v>9.90990990990991E-2</v>
      </c>
      <c r="F49" s="168">
        <f t="shared" si="4"/>
        <v>0.1588147457353406</v>
      </c>
      <c r="G49" s="168">
        <f t="shared" si="5"/>
        <v>6.5217391304347824E-2</v>
      </c>
      <c r="H49" s="168">
        <f t="shared" si="6"/>
        <v>5.4001607456727121E-2</v>
      </c>
      <c r="I49" s="168">
        <f t="shared" si="7"/>
        <v>3.3898305084745763E-2</v>
      </c>
      <c r="J49" s="168">
        <f t="shared" si="8"/>
        <v>6.4465187831482917E-2</v>
      </c>
      <c r="K49" s="168">
        <f t="shared" si="9"/>
        <v>6.8181818181818177E-2</v>
      </c>
    </row>
    <row r="50" spans="1:11" x14ac:dyDescent="0.25">
      <c r="A50" s="149" t="s">
        <v>10</v>
      </c>
      <c r="B50" s="152">
        <f t="shared" si="0"/>
        <v>0.1631273991877836</v>
      </c>
      <c r="C50" s="152">
        <f t="shared" si="1"/>
        <v>8.9041095890410954E-2</v>
      </c>
      <c r="D50" s="152">
        <f t="shared" si="2"/>
        <v>0.20018946997788448</v>
      </c>
      <c r="E50" s="152">
        <f t="shared" si="3"/>
        <v>4.5045045045045043E-2</v>
      </c>
      <c r="F50" s="152">
        <f t="shared" si="4"/>
        <v>0.14499319782679138</v>
      </c>
      <c r="G50" s="152">
        <f t="shared" si="5"/>
        <v>8.6956521739130432E-2</v>
      </c>
      <c r="H50" s="152">
        <f t="shared" si="6"/>
        <v>0.38445937940698394</v>
      </c>
      <c r="I50" s="152">
        <f t="shared" si="7"/>
        <v>0.13559322033898305</v>
      </c>
      <c r="J50" s="152">
        <f t="shared" si="8"/>
        <v>1.4984626214678658E-3</v>
      </c>
      <c r="K50" s="152">
        <f t="shared" si="9"/>
        <v>2.2727272727272728E-2</v>
      </c>
    </row>
    <row r="51" spans="1:11" x14ac:dyDescent="0.25">
      <c r="A51" s="150" t="s">
        <v>32</v>
      </c>
      <c r="B51" s="168">
        <f t="shared" si="0"/>
        <v>6.307656043167977E-3</v>
      </c>
      <c r="C51" s="168">
        <f t="shared" si="1"/>
        <v>2.0547945205479451E-2</v>
      </c>
      <c r="D51" s="168">
        <f t="shared" si="2"/>
        <v>0.10866207178428584</v>
      </c>
      <c r="E51" s="168">
        <f t="shared" si="3"/>
        <v>8.1081081081081086E-2</v>
      </c>
      <c r="F51" s="168">
        <f t="shared" si="4"/>
        <v>1.1954040324803128E-2</v>
      </c>
      <c r="G51" s="168">
        <f t="shared" si="5"/>
        <v>7.246376811594203E-3</v>
      </c>
      <c r="H51" s="168">
        <f t="shared" si="6"/>
        <v>3.4843157260668632E-2</v>
      </c>
      <c r="I51" s="168">
        <f t="shared" si="7"/>
        <v>1.6949152542372881E-2</v>
      </c>
      <c r="J51" s="168">
        <f t="shared" si="8"/>
        <v>3.6804076835440336E-3</v>
      </c>
      <c r="K51" s="168">
        <f t="shared" si="9"/>
        <v>4.5454545454545456E-2</v>
      </c>
    </row>
    <row r="52" spans="1:11" x14ac:dyDescent="0.25">
      <c r="A52" s="149" t="s">
        <v>12</v>
      </c>
      <c r="B52" s="152">
        <f t="shared" si="0"/>
        <v>5.500158804416698E-3</v>
      </c>
      <c r="C52" s="152">
        <f t="shared" si="1"/>
        <v>2.7397260273972601E-2</v>
      </c>
      <c r="D52" s="152">
        <f t="shared" si="2"/>
        <v>0</v>
      </c>
      <c r="E52" s="152">
        <f t="shared" si="3"/>
        <v>0</v>
      </c>
      <c r="F52" s="152">
        <f t="shared" si="4"/>
        <v>2.9216184939484444E-2</v>
      </c>
      <c r="G52" s="152">
        <f t="shared" si="5"/>
        <v>3.6231884057971016E-2</v>
      </c>
      <c r="H52" s="152">
        <f t="shared" si="6"/>
        <v>6.1016492723944216E-2</v>
      </c>
      <c r="I52" s="152">
        <f t="shared" si="7"/>
        <v>3.3898305084745763E-2</v>
      </c>
      <c r="J52" s="152">
        <f t="shared" si="8"/>
        <v>0.16890307849672817</v>
      </c>
      <c r="K52" s="152">
        <f t="shared" si="9"/>
        <v>6.8181818181818177E-2</v>
      </c>
    </row>
    <row r="53" spans="1:11" x14ac:dyDescent="0.25">
      <c r="A53" s="150" t="s">
        <v>13</v>
      </c>
      <c r="B53" s="168">
        <f t="shared" si="0"/>
        <v>1.7124059269882223E-3</v>
      </c>
      <c r="C53" s="168">
        <f t="shared" si="1"/>
        <v>2.0547945205479451E-2</v>
      </c>
      <c r="D53" s="168">
        <f t="shared" si="2"/>
        <v>3.6414762749777254E-4</v>
      </c>
      <c r="E53" s="168">
        <f t="shared" si="3"/>
        <v>1.8018018018018018E-2</v>
      </c>
      <c r="F53" s="168">
        <f t="shared" si="4"/>
        <v>1.1159788744145344E-4</v>
      </c>
      <c r="G53" s="168">
        <f t="shared" si="5"/>
        <v>7.246376811594203E-3</v>
      </c>
      <c r="H53" s="168">
        <f t="shared" si="6"/>
        <v>3.2528104610898563E-4</v>
      </c>
      <c r="I53" s="168">
        <f t="shared" si="7"/>
        <v>1.6949152542372881E-2</v>
      </c>
      <c r="J53" s="168">
        <f t="shared" si="8"/>
        <v>0</v>
      </c>
      <c r="K53" s="168">
        <f t="shared" si="9"/>
        <v>0</v>
      </c>
    </row>
    <row r="54" spans="1:11" x14ac:dyDescent="0.25">
      <c r="A54" s="149" t="s">
        <v>31</v>
      </c>
      <c r="B54" s="152">
        <f t="shared" si="0"/>
        <v>8.5556366528136887E-3</v>
      </c>
      <c r="C54" s="152">
        <f t="shared" si="1"/>
        <v>2.0547945205479451E-2</v>
      </c>
      <c r="D54" s="152">
        <f t="shared" si="2"/>
        <v>3.6414762749777251E-2</v>
      </c>
      <c r="E54" s="152">
        <f t="shared" si="3"/>
        <v>9.0090090090090089E-3</v>
      </c>
      <c r="F54" s="152">
        <f t="shared" si="4"/>
        <v>5.5674818930356321E-2</v>
      </c>
      <c r="G54" s="152">
        <f t="shared" si="5"/>
        <v>2.1739130434782608E-2</v>
      </c>
      <c r="H54" s="152">
        <f t="shared" si="6"/>
        <v>0.10135633555756117</v>
      </c>
      <c r="I54" s="152">
        <f t="shared" si="7"/>
        <v>3.3898305084745763E-2</v>
      </c>
      <c r="J54" s="152">
        <f t="shared" si="8"/>
        <v>0.2249633676774854</v>
      </c>
      <c r="K54" s="152">
        <f t="shared" si="9"/>
        <v>2.2727272727272728E-2</v>
      </c>
    </row>
    <row r="55" spans="1:11" x14ac:dyDescent="0.25">
      <c r="A55" s="150" t="s">
        <v>3</v>
      </c>
      <c r="B55" s="168">
        <f t="shared" si="0"/>
        <v>8.2656364231337622E-3</v>
      </c>
      <c r="C55" s="168">
        <f t="shared" si="1"/>
        <v>0.10273972602739725</v>
      </c>
      <c r="D55" s="168">
        <f t="shared" si="2"/>
        <v>9.7355674707487495E-3</v>
      </c>
      <c r="E55" s="168">
        <f t="shared" si="3"/>
        <v>2.7027027027027029E-2</v>
      </c>
      <c r="F55" s="168">
        <f t="shared" si="4"/>
        <v>3.6389112188270345E-3</v>
      </c>
      <c r="G55" s="168">
        <f t="shared" si="5"/>
        <v>6.5217391304347824E-2</v>
      </c>
      <c r="H55" s="168">
        <f t="shared" si="6"/>
        <v>2.9624478798872056E-3</v>
      </c>
      <c r="I55" s="168">
        <f t="shared" si="7"/>
        <v>3.3898305084745763E-2</v>
      </c>
      <c r="J55" s="168">
        <f t="shared" si="8"/>
        <v>6.1161739651749624E-3</v>
      </c>
      <c r="K55" s="168">
        <f t="shared" si="9"/>
        <v>2.2727272727272728E-2</v>
      </c>
    </row>
    <row r="56" spans="1:11" x14ac:dyDescent="0.25">
      <c r="A56" s="149" t="s">
        <v>14</v>
      </c>
      <c r="B56" s="152">
        <f t="shared" si="0"/>
        <v>5.8013822034103527E-3</v>
      </c>
      <c r="C56" s="152">
        <f t="shared" si="1"/>
        <v>1.3698630136986301E-2</v>
      </c>
      <c r="D56" s="152">
        <f t="shared" si="2"/>
        <v>2.5399661165597131E-3</v>
      </c>
      <c r="E56" s="152">
        <f t="shared" si="3"/>
        <v>9.0090090090090089E-3</v>
      </c>
      <c r="F56" s="152">
        <f t="shared" si="4"/>
        <v>4.4918149695185004E-3</v>
      </c>
      <c r="G56" s="152">
        <f t="shared" si="5"/>
        <v>7.246376811594203E-3</v>
      </c>
      <c r="H56" s="152">
        <f t="shared" si="6"/>
        <v>1.3092562105886671E-2</v>
      </c>
      <c r="I56" s="152">
        <f t="shared" si="7"/>
        <v>1.6949152542372881E-2</v>
      </c>
      <c r="J56" s="152">
        <f t="shared" si="8"/>
        <v>0</v>
      </c>
      <c r="K56" s="152">
        <f t="shared" si="9"/>
        <v>0</v>
      </c>
    </row>
    <row r="57" spans="1:11" x14ac:dyDescent="0.25">
      <c r="A57" s="150" t="s">
        <v>16</v>
      </c>
      <c r="B57" s="168">
        <f t="shared" si="0"/>
        <v>8.739880391637278E-2</v>
      </c>
      <c r="C57" s="168">
        <f t="shared" si="1"/>
        <v>4.1095890410958902E-2</v>
      </c>
      <c r="D57" s="168">
        <f t="shared" si="2"/>
        <v>5.1323434120817718E-2</v>
      </c>
      <c r="E57" s="168">
        <f t="shared" si="3"/>
        <v>2.7027027027027029E-2</v>
      </c>
      <c r="F57" s="168">
        <f t="shared" si="4"/>
        <v>0.25859471714684279</v>
      </c>
      <c r="G57" s="168">
        <f t="shared" si="5"/>
        <v>7.9710144927536225E-2</v>
      </c>
      <c r="H57" s="168">
        <f t="shared" si="6"/>
        <v>0.12360548514462023</v>
      </c>
      <c r="I57" s="168">
        <f t="shared" si="7"/>
        <v>6.7796610169491525E-2</v>
      </c>
      <c r="J57" s="168">
        <f t="shared" si="8"/>
        <v>2.8315643325041627E-2</v>
      </c>
      <c r="K57" s="168">
        <f t="shared" si="9"/>
        <v>2.2727272727272728E-2</v>
      </c>
    </row>
    <row r="58" spans="1:11" x14ac:dyDescent="0.25">
      <c r="A58" s="149" t="s">
        <v>15</v>
      </c>
      <c r="B58" s="152">
        <f t="shared" si="0"/>
        <v>4.4226044191757598E-4</v>
      </c>
      <c r="C58" s="152">
        <f t="shared" si="1"/>
        <v>1.3698630136986301E-2</v>
      </c>
      <c r="D58" s="152">
        <f t="shared" si="2"/>
        <v>4.1185096669998072E-3</v>
      </c>
      <c r="E58" s="152">
        <f t="shared" si="3"/>
        <v>9.0090090090090089E-3</v>
      </c>
      <c r="F58" s="152">
        <f t="shared" si="4"/>
        <v>6.7822044357270822E-2</v>
      </c>
      <c r="G58" s="152">
        <f t="shared" si="5"/>
        <v>3.6231884057971016E-2</v>
      </c>
      <c r="H58" s="152">
        <f t="shared" si="6"/>
        <v>1.1493756972104091E-2</v>
      </c>
      <c r="I58" s="152">
        <f t="shared" si="7"/>
        <v>1.6949152542372881E-2</v>
      </c>
      <c r="J58" s="152">
        <f t="shared" si="8"/>
        <v>3.1198569604496323E-2</v>
      </c>
      <c r="K58" s="152">
        <f t="shared" si="9"/>
        <v>4.5454545454545456E-2</v>
      </c>
    </row>
    <row r="59" spans="1:11" x14ac:dyDescent="0.25">
      <c r="A59" s="150" t="s">
        <v>17</v>
      </c>
      <c r="B59" s="168">
        <f t="shared" si="0"/>
        <v>0</v>
      </c>
      <c r="C59" s="168">
        <f t="shared" si="1"/>
        <v>0</v>
      </c>
      <c r="D59" s="168">
        <f t="shared" si="2"/>
        <v>9.1475704765577948E-4</v>
      </c>
      <c r="E59" s="168">
        <f t="shared" si="3"/>
        <v>9.0090090090090089E-3</v>
      </c>
      <c r="F59" s="168">
        <f t="shared" si="4"/>
        <v>3.1367654153450476E-2</v>
      </c>
      <c r="G59" s="168">
        <f t="shared" si="5"/>
        <v>2.1739130434782608E-2</v>
      </c>
      <c r="H59" s="168">
        <f t="shared" si="6"/>
        <v>3.2528104610898563E-4</v>
      </c>
      <c r="I59" s="168">
        <f t="shared" si="7"/>
        <v>1.6949152542372881E-2</v>
      </c>
      <c r="J59" s="168">
        <f t="shared" si="8"/>
        <v>9.8289466769488368E-2</v>
      </c>
      <c r="K59" s="168">
        <f t="shared" si="9"/>
        <v>4.5454545454545456E-2</v>
      </c>
    </row>
    <row r="60" spans="1:11" x14ac:dyDescent="0.25">
      <c r="A60" s="149" t="s">
        <v>27</v>
      </c>
      <c r="B60" s="152">
        <f t="shared" si="0"/>
        <v>1.1900157425249863E-2</v>
      </c>
      <c r="C60" s="152">
        <f t="shared" si="1"/>
        <v>2.0547945205479451E-2</v>
      </c>
      <c r="D60" s="152">
        <f t="shared" si="2"/>
        <v>1.2289982428049823E-3</v>
      </c>
      <c r="E60" s="152">
        <f t="shared" si="3"/>
        <v>9.0090090090090089E-3</v>
      </c>
      <c r="F60" s="152">
        <f t="shared" si="4"/>
        <v>1.2551866371984405E-2</v>
      </c>
      <c r="G60" s="152">
        <f t="shared" si="5"/>
        <v>3.6231884057971016E-2</v>
      </c>
      <c r="H60" s="152">
        <f t="shared" si="6"/>
        <v>1.1710117659923481E-2</v>
      </c>
      <c r="I60" s="152">
        <f t="shared" si="7"/>
        <v>3.3898305084745763E-2</v>
      </c>
      <c r="J60" s="152">
        <f t="shared" si="8"/>
        <v>7.3394087582099544E-3</v>
      </c>
      <c r="K60" s="152">
        <f t="shared" si="9"/>
        <v>2.2727272727272728E-2</v>
      </c>
    </row>
    <row r="61" spans="1:11" x14ac:dyDescent="0.25">
      <c r="A61" s="150" t="s">
        <v>28</v>
      </c>
      <c r="B61" s="168">
        <f t="shared" si="0"/>
        <v>0</v>
      </c>
      <c r="C61" s="168">
        <f t="shared" si="1"/>
        <v>0</v>
      </c>
      <c r="D61" s="168">
        <f t="shared" si="2"/>
        <v>0</v>
      </c>
      <c r="E61" s="168">
        <f t="shared" si="3"/>
        <v>0</v>
      </c>
      <c r="F61" s="168">
        <f t="shared" si="4"/>
        <v>4.8042890543545701E-3</v>
      </c>
      <c r="G61" s="168">
        <f t="shared" si="5"/>
        <v>7.246376811594203E-3</v>
      </c>
      <c r="H61" s="168">
        <f t="shared" si="6"/>
        <v>0</v>
      </c>
      <c r="I61" s="168">
        <f t="shared" si="7"/>
        <v>0</v>
      </c>
      <c r="J61" s="168">
        <f t="shared" si="8"/>
        <v>0</v>
      </c>
      <c r="K61" s="168">
        <f t="shared" si="9"/>
        <v>0</v>
      </c>
    </row>
    <row r="62" spans="1:11" x14ac:dyDescent="0.25">
      <c r="A62" s="149" t="s">
        <v>47</v>
      </c>
      <c r="B62" s="152">
        <f t="shared" si="0"/>
        <v>0.29850476604415332</v>
      </c>
      <c r="C62" s="152">
        <f t="shared" si="1"/>
        <v>0.10273972602739725</v>
      </c>
      <c r="D62" s="152">
        <f t="shared" si="2"/>
        <v>1.6540361852221408E-2</v>
      </c>
      <c r="E62" s="152">
        <f t="shared" si="3"/>
        <v>5.4054054054054057E-2</v>
      </c>
      <c r="F62" s="152">
        <f t="shared" si="4"/>
        <v>4.7524062321656936E-3</v>
      </c>
      <c r="G62" s="152">
        <f t="shared" si="5"/>
        <v>4.3478260869565216E-2</v>
      </c>
      <c r="H62" s="152">
        <f t="shared" si="6"/>
        <v>1.3201560973684273E-2</v>
      </c>
      <c r="I62" s="152">
        <f t="shared" si="7"/>
        <v>6.7796610169491525E-2</v>
      </c>
      <c r="J62" s="152">
        <f t="shared" si="8"/>
        <v>4.0366748170154752E-2</v>
      </c>
      <c r="K62" s="152">
        <f t="shared" si="9"/>
        <v>0.11363636363636363</v>
      </c>
    </row>
    <row r="63" spans="1:11" x14ac:dyDescent="0.25">
      <c r="A63" s="150" t="s">
        <v>48</v>
      </c>
      <c r="B63" s="168">
        <f t="shared" si="0"/>
        <v>8.2834790183555274E-2</v>
      </c>
      <c r="C63" s="168">
        <f t="shared" si="1"/>
        <v>5.4794520547945202E-2</v>
      </c>
      <c r="D63" s="168">
        <f t="shared" si="2"/>
        <v>7.0247042509781088E-2</v>
      </c>
      <c r="E63" s="168">
        <f t="shared" si="3"/>
        <v>6.3063063063063057E-2</v>
      </c>
      <c r="F63" s="168">
        <f t="shared" si="4"/>
        <v>5.430472448898687E-2</v>
      </c>
      <c r="G63" s="168">
        <f t="shared" si="5"/>
        <v>9.420289855072464E-2</v>
      </c>
      <c r="H63" s="168">
        <f t="shared" si="6"/>
        <v>3.6033969661521975E-2</v>
      </c>
      <c r="I63" s="168">
        <f t="shared" si="7"/>
        <v>0.10169491525423729</v>
      </c>
      <c r="J63" s="168">
        <f t="shared" si="8"/>
        <v>5.1576288328308469E-2</v>
      </c>
      <c r="K63" s="168">
        <f t="shared" si="9"/>
        <v>2.2727272727272728E-2</v>
      </c>
    </row>
    <row r="64" spans="1:11" x14ac:dyDescent="0.25">
      <c r="A64" s="149" t="s">
        <v>63</v>
      </c>
      <c r="B64" s="152">
        <f t="shared" si="0"/>
        <v>1</v>
      </c>
      <c r="C64" s="152">
        <f t="shared" si="1"/>
        <v>1</v>
      </c>
      <c r="D64" s="152">
        <f t="shared" si="2"/>
        <v>1</v>
      </c>
      <c r="E64" s="152">
        <f t="shared" si="3"/>
        <v>1</v>
      </c>
      <c r="F64" s="152">
        <f t="shared" si="4"/>
        <v>1</v>
      </c>
      <c r="G64" s="152">
        <f t="shared" si="5"/>
        <v>1</v>
      </c>
      <c r="H64" s="152">
        <f t="shared" si="6"/>
        <v>1</v>
      </c>
      <c r="I64" s="152">
        <f t="shared" si="7"/>
        <v>1</v>
      </c>
      <c r="J64" s="152">
        <f t="shared" si="8"/>
        <v>1</v>
      </c>
      <c r="K64" s="152">
        <f t="shared" si="9"/>
        <v>1</v>
      </c>
    </row>
  </sheetData>
  <mergeCells count="10">
    <mergeCell ref="B34:C34"/>
    <mergeCell ref="D34:E34"/>
    <mergeCell ref="F34:G34"/>
    <mergeCell ref="H34:I34"/>
    <mergeCell ref="J34:K34"/>
    <mergeCell ref="B1:C1"/>
    <mergeCell ref="D1:E1"/>
    <mergeCell ref="F1:G1"/>
    <mergeCell ref="H1:I1"/>
    <mergeCell ref="J1:K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showRowColHeaders="0" showRuler="0" zoomScale="80" zoomScaleNormal="80" workbookViewId="0">
      <selection activeCell="A3" sqref="A3"/>
    </sheetView>
  </sheetViews>
  <sheetFormatPr defaultColWidth="8.85546875" defaultRowHeight="15" x14ac:dyDescent="0.25"/>
  <cols>
    <col min="1" max="1" width="43.42578125" style="126" customWidth="1"/>
    <col min="2" max="7" width="16.7109375" style="126" customWidth="1"/>
    <col min="8" max="15" width="13" style="126" customWidth="1"/>
    <col min="16" max="16384" width="8.85546875" style="126"/>
  </cols>
  <sheetData>
    <row r="1" spans="1:18" ht="21" x14ac:dyDescent="0.35">
      <c r="A1" s="194" t="s">
        <v>9</v>
      </c>
      <c r="B1" s="194"/>
      <c r="C1" s="194"/>
      <c r="D1" s="194"/>
      <c r="E1" s="194"/>
      <c r="F1" s="194"/>
      <c r="G1" s="194"/>
      <c r="H1" s="78"/>
      <c r="I1" s="78"/>
      <c r="J1" s="78"/>
      <c r="K1" s="78"/>
      <c r="L1" s="78"/>
      <c r="M1" s="78"/>
      <c r="N1" s="78"/>
      <c r="O1" s="78"/>
      <c r="P1" s="81"/>
      <c r="Q1" s="81"/>
      <c r="R1" s="81"/>
    </row>
    <row r="2" spans="1:18" ht="27" customHeight="1" x14ac:dyDescent="0.25">
      <c r="A2" s="206" t="s">
        <v>86</v>
      </c>
      <c r="B2" s="206"/>
      <c r="C2" s="206"/>
      <c r="D2" s="206"/>
      <c r="E2" s="206"/>
      <c r="F2" s="206"/>
      <c r="G2" s="20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96" customFormat="1" ht="39.75" customHeight="1" x14ac:dyDescent="0.25">
      <c r="A3" s="93"/>
      <c r="B3" s="93"/>
      <c r="C3" s="93"/>
      <c r="D3" s="93"/>
      <c r="E3" s="93"/>
      <c r="F3" s="93"/>
      <c r="G3" s="92" t="s">
        <v>25</v>
      </c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ht="30" customHeight="1" x14ac:dyDescent="0.25">
      <c r="A4" s="211" t="s">
        <v>2</v>
      </c>
      <c r="B4" s="212"/>
      <c r="C4" s="212"/>
      <c r="D4" s="212"/>
      <c r="E4" s="212"/>
      <c r="F4" s="212"/>
      <c r="G4" s="213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18" ht="30" customHeight="1" x14ac:dyDescent="0.25">
      <c r="A5" s="211" t="s">
        <v>1</v>
      </c>
      <c r="B5" s="212"/>
      <c r="C5" s="212"/>
      <c r="D5" s="212"/>
      <c r="E5" s="212"/>
      <c r="F5" s="212"/>
      <c r="G5" s="213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ht="15.75" customHeight="1" x14ac:dyDescent="0.25">
      <c r="A6" s="110" t="s">
        <v>2</v>
      </c>
      <c r="B6" s="110">
        <v>2013</v>
      </c>
      <c r="C6" s="110">
        <v>2014</v>
      </c>
      <c r="D6" s="110">
        <v>2015</v>
      </c>
      <c r="E6" s="110">
        <v>2016</v>
      </c>
      <c r="F6" s="110">
        <v>2017</v>
      </c>
      <c r="G6" s="110">
        <v>2018</v>
      </c>
    </row>
    <row r="7" spans="1:18" ht="15.75" x14ac:dyDescent="0.25">
      <c r="A7" s="131" t="s">
        <v>64</v>
      </c>
      <c r="B7" s="111">
        <v>0.30528254472345406</v>
      </c>
      <c r="C7" s="111">
        <v>0.58065438212337017</v>
      </c>
      <c r="D7" s="111">
        <v>0.52401054624624899</v>
      </c>
      <c r="E7" s="111">
        <v>0.55244458744412905</v>
      </c>
      <c r="F7" s="111">
        <v>0.82410536027716674</v>
      </c>
      <c r="G7" s="111">
        <v>0.82727198427987314</v>
      </c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18" ht="15.75" x14ac:dyDescent="0.25">
      <c r="A8" s="132" t="s">
        <v>3</v>
      </c>
      <c r="B8" s="112">
        <v>0.12279002882930881</v>
      </c>
      <c r="C8" s="112">
        <v>1.9465807072441558E-2</v>
      </c>
      <c r="D8" s="112">
        <v>9.5657857141938793E-2</v>
      </c>
      <c r="E8" s="112">
        <v>0</v>
      </c>
      <c r="F8" s="112">
        <v>0</v>
      </c>
      <c r="G8" s="112">
        <v>0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ht="15.75" x14ac:dyDescent="0.25">
      <c r="A9" s="131" t="s">
        <v>16</v>
      </c>
      <c r="B9" s="111">
        <v>5.9605453910622226E-2</v>
      </c>
      <c r="C9" s="111">
        <v>4.37245083065229E-2</v>
      </c>
      <c r="D9" s="111">
        <v>0</v>
      </c>
      <c r="E9" s="111">
        <v>0</v>
      </c>
      <c r="F9" s="111">
        <v>0</v>
      </c>
      <c r="G9" s="111">
        <v>0</v>
      </c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1:18" ht="15.75" x14ac:dyDescent="0.25">
      <c r="A10" s="132" t="s">
        <v>17</v>
      </c>
      <c r="B10" s="112">
        <v>3.0773008781402992E-2</v>
      </c>
      <c r="C10" s="112">
        <v>6.0526212587981604E-2</v>
      </c>
      <c r="D10" s="112">
        <v>0.13522630464899271</v>
      </c>
      <c r="E10" s="112">
        <v>2.3931458253374203E-2</v>
      </c>
      <c r="F10" s="112">
        <v>0</v>
      </c>
      <c r="G10" s="112">
        <v>0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18" ht="15.75" x14ac:dyDescent="0.25">
      <c r="A11" s="131" t="s">
        <v>109</v>
      </c>
      <c r="B11" s="111">
        <v>0</v>
      </c>
      <c r="C11" s="111">
        <v>5.7515011555316709E-3</v>
      </c>
      <c r="D11" s="111">
        <v>0</v>
      </c>
      <c r="E11" s="111">
        <v>0</v>
      </c>
      <c r="F11" s="111">
        <v>0</v>
      </c>
      <c r="G11" s="111">
        <v>0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18" ht="15.75" x14ac:dyDescent="0.25">
      <c r="A12" s="132" t="s">
        <v>98</v>
      </c>
      <c r="B12" s="112">
        <v>0.48154896375521183</v>
      </c>
      <c r="C12" s="112">
        <v>0.28987758875415209</v>
      </c>
      <c r="D12" s="112">
        <v>0.24510529196281949</v>
      </c>
      <c r="E12" s="112">
        <v>0.42362395430249666</v>
      </c>
      <c r="F12" s="112">
        <v>0.17589463972283315</v>
      </c>
      <c r="G12" s="112">
        <v>0.17272801572012689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1:18" ht="30" customHeight="1" x14ac:dyDescent="0.25">
      <c r="A13" s="90"/>
      <c r="B13" s="90"/>
      <c r="C13" s="90"/>
      <c r="D13" s="90"/>
      <c r="E13" s="90"/>
      <c r="F13" s="90"/>
      <c r="G13" s="9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5" spans="1:18" ht="18.75" customHeight="1" x14ac:dyDescent="0.25">
      <c r="A15" s="211" t="s">
        <v>21</v>
      </c>
      <c r="B15" s="212"/>
      <c r="C15" s="212"/>
      <c r="D15" s="212"/>
      <c r="E15" s="212"/>
      <c r="F15" s="212"/>
      <c r="G15" s="212"/>
    </row>
    <row r="16" spans="1:18" ht="15.75" customHeight="1" x14ac:dyDescent="0.25">
      <c r="A16" s="110" t="s">
        <v>2</v>
      </c>
      <c r="B16" s="110">
        <v>2013</v>
      </c>
      <c r="C16" s="110">
        <v>2014</v>
      </c>
      <c r="D16" s="110">
        <v>2015</v>
      </c>
      <c r="E16" s="110">
        <v>2016</v>
      </c>
      <c r="F16" s="110">
        <v>2017</v>
      </c>
      <c r="G16" s="110">
        <v>2018</v>
      </c>
    </row>
    <row r="17" spans="1:7" ht="15.75" x14ac:dyDescent="0.25">
      <c r="A17" s="131" t="s">
        <v>64</v>
      </c>
      <c r="B17" s="111">
        <v>0.74509803921568629</v>
      </c>
      <c r="C17" s="111">
        <v>0.87931034482758619</v>
      </c>
      <c r="D17" s="111">
        <v>0.78378378378378377</v>
      </c>
      <c r="E17" s="111">
        <v>0.7407407407407407</v>
      </c>
      <c r="F17" s="111">
        <v>0.90322580645161288</v>
      </c>
      <c r="G17" s="111">
        <v>0.84615384615384615</v>
      </c>
    </row>
    <row r="18" spans="1:7" ht="15.75" x14ac:dyDescent="0.25">
      <c r="A18" s="132" t="s">
        <v>3</v>
      </c>
      <c r="B18" s="112">
        <v>7.8431372549019607E-2</v>
      </c>
      <c r="C18" s="112">
        <v>1.7241379310344827E-2</v>
      </c>
      <c r="D18" s="112">
        <v>5.4054054054054057E-2</v>
      </c>
      <c r="E18" s="112">
        <v>0</v>
      </c>
      <c r="F18" s="112">
        <v>0</v>
      </c>
      <c r="G18" s="112">
        <v>0</v>
      </c>
    </row>
    <row r="19" spans="1:7" ht="15.75" x14ac:dyDescent="0.25">
      <c r="A19" s="131" t="s">
        <v>16</v>
      </c>
      <c r="B19" s="111">
        <v>1.9607843137254902E-2</v>
      </c>
      <c r="C19" s="111">
        <v>1.7241379310344827E-2</v>
      </c>
      <c r="D19" s="111">
        <v>0</v>
      </c>
      <c r="E19" s="111">
        <v>0</v>
      </c>
      <c r="F19" s="111">
        <v>0</v>
      </c>
      <c r="G19" s="111">
        <v>0</v>
      </c>
    </row>
    <row r="20" spans="1:7" ht="15.75" x14ac:dyDescent="0.25">
      <c r="A20" s="132" t="s">
        <v>17</v>
      </c>
      <c r="B20" s="112">
        <v>1.9607843137254902E-2</v>
      </c>
      <c r="C20" s="112">
        <v>1.7241379310344827E-2</v>
      </c>
      <c r="D20" s="112">
        <v>5.4054054054054057E-2</v>
      </c>
      <c r="E20" s="112">
        <v>3.7037037037037035E-2</v>
      </c>
      <c r="F20" s="112">
        <v>0</v>
      </c>
      <c r="G20" s="112">
        <v>0</v>
      </c>
    </row>
    <row r="21" spans="1:7" ht="15.75" x14ac:dyDescent="0.25">
      <c r="A21" s="131" t="s">
        <v>109</v>
      </c>
      <c r="B21" s="111">
        <v>0</v>
      </c>
      <c r="C21" s="111">
        <v>1.7241379310344827E-2</v>
      </c>
      <c r="D21" s="111">
        <v>0</v>
      </c>
      <c r="E21" s="111">
        <v>0</v>
      </c>
      <c r="F21" s="111">
        <v>0</v>
      </c>
      <c r="G21" s="111">
        <v>0</v>
      </c>
    </row>
    <row r="22" spans="1:7" ht="15.75" x14ac:dyDescent="0.25">
      <c r="A22" s="132" t="s">
        <v>98</v>
      </c>
      <c r="B22" s="112">
        <v>0.13725490196078433</v>
      </c>
      <c r="C22" s="112">
        <v>5.1724137931034482E-2</v>
      </c>
      <c r="D22" s="112">
        <v>0.10810810810810811</v>
      </c>
      <c r="E22" s="112">
        <v>0.22222222222222221</v>
      </c>
      <c r="F22" s="112">
        <v>9.6774193548387094E-2</v>
      </c>
      <c r="G22" s="112">
        <v>0.15384615384615385</v>
      </c>
    </row>
  </sheetData>
  <mergeCells count="5">
    <mergeCell ref="A2:G2"/>
    <mergeCell ref="A4:G4"/>
    <mergeCell ref="A15:G15"/>
    <mergeCell ref="A1:G1"/>
    <mergeCell ref="A5:G5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50" zoomScaleNormal="50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4" t="s">
        <v>25</v>
      </c>
      <c r="AI4" s="214"/>
      <c r="AJ4" s="214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9"/>
      <c r="AH11" s="219"/>
      <c r="AI11" s="219"/>
      <c r="AJ11" s="219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5"/>
      <c r="Z12" s="215"/>
      <c r="AA12" s="215"/>
      <c r="AB12" s="215"/>
      <c r="AC12" s="13"/>
      <c r="AD12" s="13"/>
      <c r="AE12" s="13"/>
      <c r="AF12" s="13"/>
      <c r="AG12" s="215"/>
      <c r="AH12" s="215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5"/>
      <c r="Z13" s="215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215"/>
      <c r="AH22" s="215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217"/>
      <c r="AH23" s="217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217"/>
      <c r="AH24" s="217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217"/>
      <c r="AH25" s="217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217"/>
      <c r="AH26" s="217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217"/>
      <c r="AH27" s="217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8"/>
      <c r="AH32" s="218"/>
      <c r="AI32" s="218"/>
      <c r="AJ32" s="218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5"/>
      <c r="Z34" s="215"/>
      <c r="AA34" s="215"/>
      <c r="AB34" s="215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215"/>
      <c r="D39" s="215"/>
      <c r="E39" s="215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5"/>
      <c r="AH48" s="215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16">
        <v>5</v>
      </c>
      <c r="AL54" s="216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Índice</vt:lpstr>
      <vt:lpstr>Pág 1 - Números Project Finance</vt:lpstr>
      <vt:lpstr>Pág 2 - Concessões </vt:lpstr>
      <vt:lpstr>Pág 3 - Fontes de Financiamento</vt:lpstr>
      <vt:lpstr>Apoio - Origem do Capital</vt:lpstr>
      <vt:lpstr>Apoio - Setor</vt:lpstr>
      <vt:lpstr>Pág 4 - Setor</vt:lpstr>
      <vt:lpstr>Pág 5 - Expediente</vt:lpstr>
      <vt:lpstr>'Pág 5 - Expediente'!Print_Area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2017-07-03T20:01:57Z</cp:lastPrinted>
  <dcterms:created xsi:type="dcterms:W3CDTF">2010-06-02T19:37:44Z</dcterms:created>
  <dcterms:modified xsi:type="dcterms:W3CDTF">2019-07-11T21:07:11Z</dcterms:modified>
</cp:coreProperties>
</file>