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Fusoes_&amp;_Aquisicoes\Boletim_M&amp;A\2018\4º trimestre\"/>
    </mc:Choice>
  </mc:AlternateContent>
  <bookViews>
    <workbookView xWindow="-150" yWindow="525" windowWidth="19440" windowHeight="5535" tabRatio="797" activeTab="1"/>
  </bookViews>
  <sheets>
    <sheet name="Índice" sheetId="70" r:id="rId1"/>
    <sheet name="Pág 2 - Operações de M&amp;A" sheetId="64" r:id="rId2"/>
    <sheet name="Pág 3 - Números M&amp;A" sheetId="61" r:id="rId3"/>
    <sheet name="Pág 4 - Origem do Capital" sheetId="74" r:id="rId4"/>
    <sheet name="Apoio - Origem do Capital" sheetId="77" state="hidden" r:id="rId5"/>
    <sheet name="Apoio - Setor" sheetId="78" state="hidden" r:id="rId6"/>
    <sheet name="Pág 5 - Setor" sheetId="76" r:id="rId7"/>
    <sheet name="Pág 6 - Outras Informações" sheetId="75" r:id="rId8"/>
    <sheet name="Pág 7 - Expediente" sheetId="53" r:id="rId9"/>
  </sheets>
  <definedNames>
    <definedName name="_FilterDatabase" localSheetId="1" hidden="1">'Pág 2 - Operações de M&amp;A'!$A$7:$J$12</definedName>
    <definedName name="_xlnm._FilterDatabase" localSheetId="1" hidden="1">'Pág 2 - Operações de M&amp;A'!$A$8:$U$8</definedName>
    <definedName name="_xlnm._FilterDatabase" localSheetId="6" hidden="1">'Pág 5 - Setor'!#REF!</definedName>
    <definedName name="_xlnm._FilterDatabase" localSheetId="7" hidden="1">'Pág 6 - Outras Informações'!#REF!</definedName>
    <definedName name="co_rk" localSheetId="1">#REF!,#REF!</definedName>
    <definedName name="co_rk" localSheetId="3">#REF!,#REF!</definedName>
    <definedName name="co_rk" localSheetId="6">#REF!,#REF!</definedName>
    <definedName name="co_rk" localSheetId="7">#REF!,#REF!</definedName>
    <definedName name="co_rk">#REF!,#REF!</definedName>
    <definedName name="fi_rk" localSheetId="1">#REF!,#REF!</definedName>
    <definedName name="fi_rk" localSheetId="3">#REF!,#REF!</definedName>
    <definedName name="fi_rk" localSheetId="6">#REF!,#REF!</definedName>
    <definedName name="fi_rk" localSheetId="7">#REF!,#REF!</definedName>
    <definedName name="fi_rk">#REF!,#REF!</definedName>
    <definedName name="Print_Area" localSheetId="1">'Pág 2 - Operações de M&amp;A'!$A$1:$F$12</definedName>
    <definedName name="Print_Area" localSheetId="8">'Pág 7 - Expediente'!$A$1:$AM$54</definedName>
    <definedName name="Print_Titles" localSheetId="1">'Pág 2 - Operações de M&amp;A'!$1:$4</definedName>
    <definedName name="rf_rk" localSheetId="1">#REF!,#REF!</definedName>
    <definedName name="rf_rk" localSheetId="3">#REF!,#REF!</definedName>
    <definedName name="rf_rk" localSheetId="6">#REF!,#REF!</definedName>
    <definedName name="rf_rk" localSheetId="7">#REF!,#REF!</definedName>
    <definedName name="rf_rk">#REF!,#REF!</definedName>
    <definedName name="vr_rk" localSheetId="1">#REF!,#REF!</definedName>
    <definedName name="vr_rk" localSheetId="3">#REF!,#REF!</definedName>
    <definedName name="vr_rk" localSheetId="6">#REF!,#REF!</definedName>
    <definedName name="vr_rk" localSheetId="7">#REF!,#REF!</definedName>
    <definedName name="vr_rk">#REF!,#REF!</definedName>
  </definedNames>
  <calcPr calcId="152511" calcMode="autoNoTable" iterate="1"/>
</workbook>
</file>

<file path=xl/calcChain.xml><?xml version="1.0" encoding="utf-8"?>
<calcChain xmlns="http://schemas.openxmlformats.org/spreadsheetml/2006/main">
  <c r="J8" i="64" l="1"/>
  <c r="K64" i="78" l="1"/>
  <c r="J64" i="78"/>
  <c r="G64" i="78"/>
  <c r="F64" i="78"/>
  <c r="E64" i="78"/>
  <c r="D64" i="78"/>
  <c r="C64" i="78"/>
  <c r="B64" i="78"/>
  <c r="K63" i="78"/>
  <c r="J63" i="78"/>
  <c r="G63" i="78"/>
  <c r="F63" i="78"/>
  <c r="E63" i="78"/>
  <c r="D63" i="78"/>
  <c r="C63" i="78"/>
  <c r="B63" i="78"/>
  <c r="K62" i="78"/>
  <c r="J62" i="78"/>
  <c r="G62" i="78"/>
  <c r="F62" i="78"/>
  <c r="E62" i="78"/>
  <c r="D62" i="78"/>
  <c r="C62" i="78"/>
  <c r="B62" i="78"/>
  <c r="K61" i="78"/>
  <c r="J61" i="78"/>
  <c r="G61" i="78"/>
  <c r="F61" i="78"/>
  <c r="E61" i="78"/>
  <c r="D61" i="78"/>
  <c r="C61" i="78"/>
  <c r="B61" i="78"/>
  <c r="K60" i="78"/>
  <c r="J60" i="78"/>
  <c r="G60" i="78"/>
  <c r="F60" i="78"/>
  <c r="E60" i="78"/>
  <c r="D60" i="78"/>
  <c r="C60" i="78"/>
  <c r="B60" i="78"/>
  <c r="K59" i="78"/>
  <c r="J59" i="78"/>
  <c r="G59" i="78"/>
  <c r="F59" i="78"/>
  <c r="E59" i="78"/>
  <c r="D59" i="78"/>
  <c r="C59" i="78"/>
  <c r="B59" i="78"/>
  <c r="K58" i="78"/>
  <c r="J58" i="78"/>
  <c r="G58" i="78"/>
  <c r="F58" i="78"/>
  <c r="E58" i="78"/>
  <c r="D58" i="78"/>
  <c r="C58" i="78"/>
  <c r="B58" i="78"/>
  <c r="K57" i="78"/>
  <c r="J57" i="78"/>
  <c r="G57" i="78"/>
  <c r="F57" i="78"/>
  <c r="E57" i="78"/>
  <c r="D57" i="78"/>
  <c r="C57" i="78"/>
  <c r="B57" i="78"/>
  <c r="K56" i="78"/>
  <c r="J56" i="78"/>
  <c r="G56" i="78"/>
  <c r="F56" i="78"/>
  <c r="E56" i="78"/>
  <c r="D56" i="78"/>
  <c r="C56" i="78"/>
  <c r="B56" i="78"/>
  <c r="K55" i="78"/>
  <c r="J55" i="78"/>
  <c r="G55" i="78"/>
  <c r="F55" i="78"/>
  <c r="E55" i="78"/>
  <c r="D55" i="78"/>
  <c r="C55" i="78"/>
  <c r="B55" i="78"/>
  <c r="K54" i="78"/>
  <c r="J54" i="78"/>
  <c r="G54" i="78"/>
  <c r="F54" i="78"/>
  <c r="E54" i="78"/>
  <c r="D54" i="78"/>
  <c r="C54" i="78"/>
  <c r="B54" i="78"/>
  <c r="K53" i="78"/>
  <c r="J53" i="78"/>
  <c r="G53" i="78"/>
  <c r="F53" i="78"/>
  <c r="E53" i="78"/>
  <c r="D53" i="78"/>
  <c r="C53" i="78"/>
  <c r="B53" i="78"/>
  <c r="K52" i="78"/>
  <c r="J52" i="78"/>
  <c r="G52" i="78"/>
  <c r="F52" i="78"/>
  <c r="E52" i="78"/>
  <c r="D52" i="78"/>
  <c r="C52" i="78"/>
  <c r="B52" i="78"/>
  <c r="K51" i="78"/>
  <c r="J51" i="78"/>
  <c r="G51" i="78"/>
  <c r="F51" i="78"/>
  <c r="E51" i="78"/>
  <c r="D51" i="78"/>
  <c r="C51" i="78"/>
  <c r="B51" i="78"/>
  <c r="K50" i="78"/>
  <c r="J50" i="78"/>
  <c r="G50" i="78"/>
  <c r="F50" i="78"/>
  <c r="E50" i="78"/>
  <c r="D50" i="78"/>
  <c r="C50" i="78"/>
  <c r="B50" i="78"/>
  <c r="K49" i="78"/>
  <c r="J49" i="78"/>
  <c r="G49" i="78"/>
  <c r="F49" i="78"/>
  <c r="E49" i="78"/>
  <c r="D49" i="78"/>
  <c r="C49" i="78"/>
  <c r="B49" i="78"/>
  <c r="K48" i="78"/>
  <c r="J48" i="78"/>
  <c r="G48" i="78"/>
  <c r="F48" i="78"/>
  <c r="E48" i="78"/>
  <c r="D48" i="78"/>
  <c r="C48" i="78"/>
  <c r="B48" i="78"/>
  <c r="K47" i="78"/>
  <c r="J47" i="78"/>
  <c r="G47" i="78"/>
  <c r="F47" i="78"/>
  <c r="E47" i="78"/>
  <c r="D47" i="78"/>
  <c r="C47" i="78"/>
  <c r="B47" i="78"/>
  <c r="K46" i="78"/>
  <c r="J46" i="78"/>
  <c r="G46" i="78"/>
  <c r="F46" i="78"/>
  <c r="E46" i="78"/>
  <c r="D46" i="78"/>
  <c r="C46" i="78"/>
  <c r="B46" i="78"/>
  <c r="K45" i="78"/>
  <c r="J45" i="78"/>
  <c r="G45" i="78"/>
  <c r="F45" i="78"/>
  <c r="E45" i="78"/>
  <c r="D45" i="78"/>
  <c r="C45" i="78"/>
  <c r="B45" i="78"/>
  <c r="K44" i="78"/>
  <c r="J44" i="78"/>
  <c r="G44" i="78"/>
  <c r="F44" i="78"/>
  <c r="E44" i="78"/>
  <c r="D44" i="78"/>
  <c r="C44" i="78"/>
  <c r="B44" i="78"/>
  <c r="K43" i="78"/>
  <c r="J43" i="78"/>
  <c r="G43" i="78"/>
  <c r="F43" i="78"/>
  <c r="E43" i="78"/>
  <c r="D43" i="78"/>
  <c r="C43" i="78"/>
  <c r="B43" i="78"/>
  <c r="K42" i="78"/>
  <c r="J42" i="78"/>
  <c r="G42" i="78"/>
  <c r="F42" i="78"/>
  <c r="E42" i="78"/>
  <c r="D42" i="78"/>
  <c r="C42" i="78"/>
  <c r="B42" i="78"/>
  <c r="K41" i="78"/>
  <c r="J41" i="78"/>
  <c r="G41" i="78"/>
  <c r="F41" i="78"/>
  <c r="E41" i="78"/>
  <c r="D41" i="78"/>
  <c r="C41" i="78"/>
  <c r="B41" i="78"/>
  <c r="K40" i="78"/>
  <c r="J40" i="78"/>
  <c r="G40" i="78"/>
  <c r="F40" i="78"/>
  <c r="E40" i="78"/>
  <c r="D40" i="78"/>
  <c r="C40" i="78"/>
  <c r="B40" i="78"/>
  <c r="K39" i="78"/>
  <c r="J39" i="78"/>
  <c r="G39" i="78"/>
  <c r="F39" i="78"/>
  <c r="E39" i="78"/>
  <c r="D39" i="78"/>
  <c r="C39" i="78"/>
  <c r="B39" i="78"/>
  <c r="K38" i="78"/>
  <c r="J38" i="78"/>
  <c r="G38" i="78"/>
  <c r="F38" i="78"/>
  <c r="E38" i="78"/>
  <c r="D38" i="78"/>
  <c r="C38" i="78"/>
  <c r="B38" i="78"/>
  <c r="K37" i="78"/>
  <c r="J37" i="78"/>
  <c r="G37" i="78"/>
  <c r="F37" i="78"/>
  <c r="E37" i="78"/>
  <c r="D37" i="78"/>
  <c r="C37" i="78"/>
  <c r="B37" i="78"/>
  <c r="K36" i="78"/>
  <c r="J36" i="78"/>
  <c r="G36" i="78"/>
  <c r="F36" i="78"/>
  <c r="E36" i="78"/>
  <c r="D36" i="78"/>
  <c r="C36" i="78"/>
  <c r="B36" i="78"/>
  <c r="I31" i="78"/>
  <c r="I63" i="78" s="1"/>
  <c r="H31" i="78"/>
  <c r="H58" i="78" s="1"/>
  <c r="H80" i="77"/>
  <c r="D80" i="77"/>
  <c r="H78" i="77"/>
  <c r="D78" i="77"/>
  <c r="H76" i="77"/>
  <c r="D76" i="77"/>
  <c r="H74" i="77"/>
  <c r="D74" i="77"/>
  <c r="K73" i="77"/>
  <c r="K80" i="77" s="1"/>
  <c r="J73" i="77"/>
  <c r="J77" i="77" s="1"/>
  <c r="I73" i="77"/>
  <c r="I79" i="77" s="1"/>
  <c r="H73" i="77"/>
  <c r="H79" i="77" s="1"/>
  <c r="G73" i="77"/>
  <c r="G80" i="77" s="1"/>
  <c r="F73" i="77"/>
  <c r="F75" i="77" s="1"/>
  <c r="E73" i="77"/>
  <c r="E79" i="77" s="1"/>
  <c r="D73" i="77"/>
  <c r="D79" i="77" s="1"/>
  <c r="C73" i="77"/>
  <c r="C80" i="77" s="1"/>
  <c r="B73" i="77"/>
  <c r="B79" i="77" s="1"/>
  <c r="H59" i="77"/>
  <c r="D59" i="77"/>
  <c r="H57" i="77"/>
  <c r="D57" i="77"/>
  <c r="H55" i="77"/>
  <c r="D55" i="77"/>
  <c r="H53" i="77"/>
  <c r="D53" i="77"/>
  <c r="K52" i="77"/>
  <c r="K59" i="77" s="1"/>
  <c r="J52" i="77"/>
  <c r="J59" i="77" s="1"/>
  <c r="I52" i="77"/>
  <c r="I58" i="77" s="1"/>
  <c r="H52" i="77"/>
  <c r="H58" i="77" s="1"/>
  <c r="G52" i="77"/>
  <c r="G59" i="77" s="1"/>
  <c r="F52" i="77"/>
  <c r="F56" i="77" s="1"/>
  <c r="E52" i="77"/>
  <c r="E58" i="77" s="1"/>
  <c r="D52" i="77"/>
  <c r="D58" i="77" s="1"/>
  <c r="C52" i="77"/>
  <c r="C59" i="77" s="1"/>
  <c r="B52" i="77"/>
  <c r="B54" i="77" s="1"/>
  <c r="D36" i="77"/>
  <c r="E36" i="77" s="1"/>
  <c r="B36" i="77"/>
  <c r="C33" i="77" s="1"/>
  <c r="F35" i="77"/>
  <c r="E35" i="77"/>
  <c r="F34" i="77"/>
  <c r="F33" i="77"/>
  <c r="E33" i="77"/>
  <c r="F32" i="77"/>
  <c r="C32" i="77"/>
  <c r="D26" i="77"/>
  <c r="E26" i="77" s="1"/>
  <c r="B26" i="77"/>
  <c r="C23" i="77" s="1"/>
  <c r="F25" i="77"/>
  <c r="F24" i="77"/>
  <c r="F23" i="77"/>
  <c r="E23" i="77"/>
  <c r="F22" i="77"/>
  <c r="C22" i="77"/>
  <c r="E17" i="77"/>
  <c r="C17" i="77"/>
  <c r="D16" i="77"/>
  <c r="E16" i="77" s="1"/>
  <c r="B16" i="77"/>
  <c r="E15" i="77"/>
  <c r="C15" i="77"/>
  <c r="E14" i="77"/>
  <c r="C14" i="77"/>
  <c r="E13" i="77"/>
  <c r="C13" i="77"/>
  <c r="E12" i="77"/>
  <c r="C12" i="77"/>
  <c r="C16" i="77" s="1"/>
  <c r="E7" i="77"/>
  <c r="C7" i="77"/>
  <c r="D6" i="77"/>
  <c r="B6" i="77"/>
  <c r="E5" i="77"/>
  <c r="C5" i="77"/>
  <c r="E4" i="77"/>
  <c r="C4" i="77"/>
  <c r="E3" i="77"/>
  <c r="C3" i="77"/>
  <c r="E2" i="77"/>
  <c r="E6" i="77" s="1"/>
  <c r="C2" i="77"/>
  <c r="C6" i="77" s="1"/>
  <c r="F54" i="77" l="1"/>
  <c r="J56" i="77"/>
  <c r="B58" i="77"/>
  <c r="J58" i="77"/>
  <c r="B77" i="77"/>
  <c r="F79" i="77"/>
  <c r="J79" i="77"/>
  <c r="H36" i="78"/>
  <c r="H40" i="78"/>
  <c r="H42" i="78"/>
  <c r="H46" i="78"/>
  <c r="H60" i="78"/>
  <c r="H62" i="78"/>
  <c r="H64" i="78"/>
  <c r="E22" i="77"/>
  <c r="C25" i="77"/>
  <c r="C26" i="77"/>
  <c r="E32" i="77"/>
  <c r="C35" i="77"/>
  <c r="C36" i="77"/>
  <c r="E53" i="77"/>
  <c r="I53" i="77"/>
  <c r="C54" i="77"/>
  <c r="G54" i="77"/>
  <c r="K54" i="77"/>
  <c r="E55" i="77"/>
  <c r="I55" i="77"/>
  <c r="C56" i="77"/>
  <c r="G56" i="77"/>
  <c r="K56" i="77"/>
  <c r="E57" i="77"/>
  <c r="I57" i="77"/>
  <c r="C58" i="77"/>
  <c r="G58" i="77"/>
  <c r="K58" i="77"/>
  <c r="E59" i="77"/>
  <c r="I59" i="77"/>
  <c r="E74" i="77"/>
  <c r="I74" i="77"/>
  <c r="C75" i="77"/>
  <c r="G75" i="77"/>
  <c r="K75" i="77"/>
  <c r="E76" i="77"/>
  <c r="I76" i="77"/>
  <c r="C77" i="77"/>
  <c r="G77" i="77"/>
  <c r="K77" i="77"/>
  <c r="E78" i="77"/>
  <c r="I78" i="77"/>
  <c r="C79" i="77"/>
  <c r="G79" i="77"/>
  <c r="K79" i="77"/>
  <c r="E80" i="77"/>
  <c r="I80" i="77"/>
  <c r="I36" i="78"/>
  <c r="I38" i="78"/>
  <c r="I40" i="78"/>
  <c r="I42" i="78"/>
  <c r="I44" i="78"/>
  <c r="I46" i="78"/>
  <c r="I48" i="78"/>
  <c r="I50" i="78"/>
  <c r="I52" i="78"/>
  <c r="I54" i="78"/>
  <c r="I56" i="78"/>
  <c r="I58" i="78"/>
  <c r="I60" i="78"/>
  <c r="I62" i="78"/>
  <c r="I64" i="78"/>
  <c r="J54" i="77"/>
  <c r="B56" i="77"/>
  <c r="F58" i="77"/>
  <c r="B75" i="77"/>
  <c r="J75" i="77"/>
  <c r="F77" i="77"/>
  <c r="H38" i="78"/>
  <c r="H48" i="78"/>
  <c r="H54" i="78"/>
  <c r="H56" i="78"/>
  <c r="B53" i="77"/>
  <c r="F53" i="77"/>
  <c r="J53" i="77"/>
  <c r="D54" i="77"/>
  <c r="H54" i="77"/>
  <c r="B55" i="77"/>
  <c r="F55" i="77"/>
  <c r="J55" i="77"/>
  <c r="D56" i="77"/>
  <c r="H56" i="77"/>
  <c r="B57" i="77"/>
  <c r="F57" i="77"/>
  <c r="J57" i="77"/>
  <c r="B59" i="77"/>
  <c r="F59" i="77"/>
  <c r="B74" i="77"/>
  <c r="F74" i="77"/>
  <c r="J74" i="77"/>
  <c r="D75" i="77"/>
  <c r="H75" i="77"/>
  <c r="B76" i="77"/>
  <c r="F76" i="77"/>
  <c r="J76" i="77"/>
  <c r="D77" i="77"/>
  <c r="H77" i="77"/>
  <c r="B78" i="77"/>
  <c r="F78" i="77"/>
  <c r="J78" i="77"/>
  <c r="B80" i="77"/>
  <c r="F80" i="77"/>
  <c r="J80" i="77"/>
  <c r="H37" i="78"/>
  <c r="H39" i="78"/>
  <c r="H41" i="78"/>
  <c r="H43" i="78"/>
  <c r="H45" i="78"/>
  <c r="H47" i="78"/>
  <c r="H49" i="78"/>
  <c r="H51" i="78"/>
  <c r="H53" i="78"/>
  <c r="H55" i="78"/>
  <c r="H57" i="78"/>
  <c r="H59" i="78"/>
  <c r="H61" i="78"/>
  <c r="H63" i="78"/>
  <c r="H44" i="78"/>
  <c r="H50" i="78"/>
  <c r="H52" i="78"/>
  <c r="C24" i="77"/>
  <c r="E25" i="77"/>
  <c r="C34" i="77"/>
  <c r="E24" i="77"/>
  <c r="E34" i="77"/>
  <c r="C53" i="77"/>
  <c r="G53" i="77"/>
  <c r="K53" i="77"/>
  <c r="E54" i="77"/>
  <c r="I54" i="77"/>
  <c r="C55" i="77"/>
  <c r="G55" i="77"/>
  <c r="K55" i="77"/>
  <c r="E56" i="77"/>
  <c r="I56" i="77"/>
  <c r="C57" i="77"/>
  <c r="G57" i="77"/>
  <c r="K57" i="77"/>
  <c r="C74" i="77"/>
  <c r="G74" i="77"/>
  <c r="K74" i="77"/>
  <c r="E75" i="77"/>
  <c r="I75" i="77"/>
  <c r="C76" i="77"/>
  <c r="G76" i="77"/>
  <c r="K76" i="77"/>
  <c r="E77" i="77"/>
  <c r="I77" i="77"/>
  <c r="C78" i="77"/>
  <c r="G78" i="77"/>
  <c r="K78" i="77"/>
  <c r="I37" i="78"/>
  <c r="I39" i="78"/>
  <c r="I41" i="78"/>
  <c r="I43" i="78"/>
  <c r="I45" i="78"/>
  <c r="I47" i="78"/>
  <c r="I49" i="78"/>
  <c r="I51" i="78"/>
  <c r="I53" i="78"/>
  <c r="I55" i="78"/>
  <c r="I57" i="78"/>
  <c r="I59" i="78"/>
  <c r="I61" i="78"/>
</calcChain>
</file>

<file path=xl/sharedStrings.xml><?xml version="1.0" encoding="utf-8"?>
<sst xmlns="http://schemas.openxmlformats.org/spreadsheetml/2006/main" count="1279" uniqueCount="404">
  <si>
    <t>Nº</t>
  </si>
  <si>
    <t>Volume</t>
  </si>
  <si>
    <t>Setor</t>
  </si>
  <si>
    <t>Outros</t>
  </si>
  <si>
    <t>Europa</t>
  </si>
  <si>
    <t>África</t>
  </si>
  <si>
    <t>Ásia</t>
  </si>
  <si>
    <t>Oceania</t>
  </si>
  <si>
    <t>Índice</t>
  </si>
  <si>
    <t>ANBIMA » Mercado de Capitais | Relatórios</t>
  </si>
  <si>
    <t>Financeiro</t>
  </si>
  <si>
    <t>Alimentos e Bebidas</t>
  </si>
  <si>
    <t>Metalurgia e Siderurgia</t>
  </si>
  <si>
    <t>Mídia</t>
  </si>
  <si>
    <t>Papel e Celulose</t>
  </si>
  <si>
    <t>Química e Petroquímica</t>
  </si>
  <si>
    <t>Petróleo e Gás</t>
  </si>
  <si>
    <t>Saneamento</t>
  </si>
  <si>
    <t>Cimentos</t>
  </si>
  <si>
    <t>Bens de Consumo</t>
  </si>
  <si>
    <t>Ano</t>
  </si>
  <si>
    <t>Número de operações</t>
  </si>
  <si>
    <t xml:space="preserve">Pág 2 </t>
  </si>
  <si>
    <t>Pág 3</t>
  </si>
  <si>
    <t>Pág 4</t>
  </si>
  <si>
    <t>Pág 5</t>
  </si>
  <si>
    <t>Pág 6</t>
  </si>
  <si>
    <t>Pág 7</t>
  </si>
  <si>
    <t>Voltar ao índice</t>
  </si>
  <si>
    <t>Educacional</t>
  </si>
  <si>
    <t>Seguradora</t>
  </si>
  <si>
    <t>Têxtil e Calçados</t>
  </si>
  <si>
    <t>Autopeças</t>
  </si>
  <si>
    <t>Comércio Varejista</t>
  </si>
  <si>
    <t>Mineração</t>
  </si>
  <si>
    <t>Indústria e Comércio</t>
  </si>
  <si>
    <t>Boletim de Fusões e Aquisições</t>
  </si>
  <si>
    <t>Anúncio</t>
  </si>
  <si>
    <t>Fechamento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</si>
  <si>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</si>
  <si>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</si>
  <si>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</si>
  <si>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</si>
  <si>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</si>
  <si>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</si>
  <si>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</si>
  <si>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</si>
  <si>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</si>
  <si>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</si>
  <si>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</si>
  <si>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</si>
  <si>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</si>
  <si>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</si>
  <si>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</si>
  <si>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</si>
  <si>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R$ bilhões</t>
  </si>
  <si>
    <t>R$ Milhões</t>
  </si>
  <si>
    <t>Fusões e Aquisições em números</t>
  </si>
  <si>
    <t>1T16</t>
  </si>
  <si>
    <t>2T16</t>
  </si>
  <si>
    <t>3T16</t>
  </si>
  <si>
    <t>4T16</t>
  </si>
  <si>
    <t>Origem do Capital</t>
  </si>
  <si>
    <t xml:space="preserve">Aquisições entre empresas brasileiras </t>
  </si>
  <si>
    <t>Aquisições de estrangeiras por brasileiras</t>
  </si>
  <si>
    <t xml:space="preserve">Aquisições de brasileiras por estrangeiras </t>
  </si>
  <si>
    <t>Aquisições entre empresas estrangeiras (*)</t>
  </si>
  <si>
    <t>(%)</t>
  </si>
  <si>
    <t>* Negociações com empresas alvo brasileiras.</t>
  </si>
  <si>
    <t xml:space="preserve">Perfil das Operações </t>
  </si>
  <si>
    <t>Empresas estrangeiras comprando de empresas brasileiras</t>
  </si>
  <si>
    <t>Empresas estrangeiras vendendo para empresas brasileiras</t>
  </si>
  <si>
    <t xml:space="preserve">América do Norte </t>
  </si>
  <si>
    <t xml:space="preserve">América Central </t>
  </si>
  <si>
    <t xml:space="preserve">América do Sul </t>
  </si>
  <si>
    <t>Local de origem</t>
  </si>
  <si>
    <t>Assistência Médica / Prod. Farmacêuticos</t>
  </si>
  <si>
    <t>Eletroeletrônico e Mecânica</t>
  </si>
  <si>
    <t>Empreendimento e Participações</t>
  </si>
  <si>
    <t>Energia</t>
  </si>
  <si>
    <t>TI / Telecom</t>
  </si>
  <si>
    <t>Transporte e logística</t>
  </si>
  <si>
    <t xml:space="preserve">Volume </t>
  </si>
  <si>
    <t>Faixa de Valores por Número de Operações Anunciadas</t>
  </si>
  <si>
    <t>De R$20 mi a R$ 99mi</t>
  </si>
  <si>
    <t>De R$ 100 mi a R$ 499 mi</t>
  </si>
  <si>
    <t>De R$ 500 mi a R$ 999 mi</t>
  </si>
  <si>
    <t>De R$ 1,0 bi a R$ 4,9 bi</t>
  </si>
  <si>
    <t>De R$ 5,0 bi a R$ 9,9 bi</t>
  </si>
  <si>
    <t>Acima de R$ 10,0 bi</t>
  </si>
  <si>
    <t>Forma de pagamentos das operações - Volume</t>
  </si>
  <si>
    <t>Ações</t>
  </si>
  <si>
    <t>Dinheiro</t>
  </si>
  <si>
    <t>Ativos</t>
  </si>
  <si>
    <t>Assunção de Dívidas</t>
  </si>
  <si>
    <t>Número total de operações com PE</t>
  </si>
  <si>
    <t>Participação de Private Equities em relação ao total</t>
  </si>
  <si>
    <t>Participação de Private Equities (PE)</t>
  </si>
  <si>
    <t>Investimento</t>
  </si>
  <si>
    <t>Desinvestimento</t>
  </si>
  <si>
    <t>Volume (R$ bilhões)</t>
  </si>
  <si>
    <t>Investimento e Desinvestimento dos PE</t>
  </si>
  <si>
    <t>Operações de Fusões e Aquisições</t>
  </si>
  <si>
    <t>Empresa Alvo</t>
  </si>
  <si>
    <t>Empresa Compradora</t>
  </si>
  <si>
    <t xml:space="preserve">Origem </t>
  </si>
  <si>
    <t>Private Equity (%)</t>
  </si>
  <si>
    <t>% no Neg</t>
  </si>
  <si>
    <t>Empresa Vendedora</t>
  </si>
  <si>
    <t>Data do Anúncio</t>
  </si>
  <si>
    <t xml:space="preserve">Valor Anuncio - R$ </t>
  </si>
  <si>
    <t>Nº Op.</t>
  </si>
  <si>
    <t>Data do Fechamento</t>
  </si>
  <si>
    <t>Valor Fechamento - R$</t>
  </si>
  <si>
    <t>Tipo</t>
  </si>
  <si>
    <t>Finalidade do Negócio</t>
  </si>
  <si>
    <t>Setor de Atuação</t>
  </si>
  <si>
    <t>Acionista antes da operação</t>
  </si>
  <si>
    <t>Acionista depois da operação</t>
  </si>
  <si>
    <t>Informações do Anúncio</t>
  </si>
  <si>
    <t>Informações do Fechamento</t>
  </si>
  <si>
    <t>Tipo, Finalidade e Setor</t>
  </si>
  <si>
    <t>Forma de Pagamento</t>
  </si>
  <si>
    <t>Brasil</t>
  </si>
  <si>
    <t>Aquisição</t>
  </si>
  <si>
    <t>Participação minoritária</t>
  </si>
  <si>
    <t>Aquisições de Controle</t>
  </si>
  <si>
    <t>Incorporação</t>
  </si>
  <si>
    <t>1. Operações de Fusões e Aquisições</t>
  </si>
  <si>
    <t>Aquisições, Fusões, OPAs e Reestruturações Societárias</t>
  </si>
  <si>
    <t>1.1 Lista de dados sobre Aquisições, Fusões, OPAs e Reestruturações Societárias</t>
  </si>
  <si>
    <t>2.  Fusões e Aquisições em números</t>
  </si>
  <si>
    <t>2.1 Anúncio: Volume e número de operações por trimestre</t>
  </si>
  <si>
    <t>2.2 Fechamento: Volume e número de operações por trimestre</t>
  </si>
  <si>
    <t>3. Origem do Capital</t>
  </si>
  <si>
    <t xml:space="preserve">3.1 Perfil das Operações </t>
  </si>
  <si>
    <t>3.2 Local de origem: Empresas estrangeiras comprando de empresas brasileiras</t>
  </si>
  <si>
    <t>3.3 Local de origem: Empresas estrangeiras vendendo para empresas brasileiras</t>
  </si>
  <si>
    <t>4. Setor</t>
  </si>
  <si>
    <t>4.1 Participação por Setor - Volume</t>
  </si>
  <si>
    <t>4.2 Participação por Setor - Número de operações</t>
  </si>
  <si>
    <t>Outras informações de Fusões e Aquisições</t>
  </si>
  <si>
    <t>5. Outras informações de Fusões e Aquisições</t>
  </si>
  <si>
    <t>6. Expediente</t>
  </si>
  <si>
    <t>5.1 Faixa de Valores por Número de Operações Anunciadas</t>
  </si>
  <si>
    <t>5.2 Forma de pagamentos das operações - Volume</t>
  </si>
  <si>
    <t>5.3 Participação de Private Equities (PE)</t>
  </si>
  <si>
    <t>6.1 Expediente</t>
  </si>
  <si>
    <t>5.4 Investimento e Desinvestimento dos PE - Volume</t>
  </si>
  <si>
    <t>5.5 Investimento e Desinvestimento dos PE - Número de operações</t>
  </si>
  <si>
    <t>Acionista(s) Vendedor(es)</t>
  </si>
  <si>
    <t>GIC</t>
  </si>
  <si>
    <t>OPA</t>
  </si>
  <si>
    <t>Transporte e Logística</t>
  </si>
  <si>
    <t>Agronegócio</t>
  </si>
  <si>
    <t>Total</t>
  </si>
  <si>
    <t>1S17</t>
  </si>
  <si>
    <t>1S16</t>
  </si>
  <si>
    <t>Valor</t>
  </si>
  <si>
    <t>Número</t>
  </si>
  <si>
    <t xml:space="preserve">Valor </t>
  </si>
  <si>
    <t>Numero</t>
  </si>
  <si>
    <t>Adm. Shopping Centers</t>
  </si>
  <si>
    <t>Aviação e Aeronáutica</t>
  </si>
  <si>
    <t>Construção civil</t>
  </si>
  <si>
    <t>Total Geral</t>
  </si>
  <si>
    <t>Integração Transmissão de Energia</t>
  </si>
  <si>
    <t>Agropecuária</t>
  </si>
  <si>
    <t>Comércio Atacadista e Varejista</t>
  </si>
  <si>
    <t>Energia Elétrica</t>
  </si>
  <si>
    <t>Assistência Médica</t>
  </si>
  <si>
    <t xml:space="preserve">TI e Telecomunicações </t>
  </si>
  <si>
    <t>Educação</t>
  </si>
  <si>
    <t>Outros Serviços</t>
  </si>
  <si>
    <t>Serviços Imobiliários</t>
  </si>
  <si>
    <t>Bioenergia</t>
  </si>
  <si>
    <t>Empreendimentos e Participações</t>
  </si>
  <si>
    <t>Materiais de Construção e Agregados</t>
  </si>
  <si>
    <t>Comunicação</t>
  </si>
  <si>
    <t>1T17</t>
  </si>
  <si>
    <t>2T17</t>
  </si>
  <si>
    <t>3T17</t>
  </si>
  <si>
    <t>4T17</t>
  </si>
  <si>
    <t>1T18</t>
  </si>
  <si>
    <t>2T18</t>
  </si>
  <si>
    <t>3T18</t>
  </si>
  <si>
    <t>4T18</t>
  </si>
  <si>
    <t>Piraquê</t>
  </si>
  <si>
    <t>Confecções Capricho</t>
  </si>
  <si>
    <t>Fibria</t>
  </si>
  <si>
    <t>Prumo Logística</t>
  </si>
  <si>
    <t>Parque Shopping Belém e Shopping Cidade SP</t>
  </si>
  <si>
    <t>Algar Telecom</t>
  </si>
  <si>
    <t>Cyrella</t>
  </si>
  <si>
    <t>Eletrobras</t>
  </si>
  <si>
    <t>M. Dias Branco</t>
  </si>
  <si>
    <t xml:space="preserve">Drylock Technologies </t>
  </si>
  <si>
    <t>Suzano Papel e Celulose</t>
  </si>
  <si>
    <t>EIG Prumo FIP</t>
  </si>
  <si>
    <t>XP Malls Fundo de Investimento Imobiliário</t>
  </si>
  <si>
    <t>Equatorial Energia S.A.</t>
  </si>
  <si>
    <t>Bélgica</t>
  </si>
  <si>
    <t>Singapura</t>
  </si>
  <si>
    <t>Fusão</t>
  </si>
  <si>
    <t>Operações não divulgadas</t>
  </si>
  <si>
    <t>Sociedade Educacional Leonardo da Vinci</t>
  </si>
  <si>
    <t>Mapfre BB SH2</t>
  </si>
  <si>
    <t>Hospital e Maternidade Dr. Christóvão da Gama</t>
  </si>
  <si>
    <t>Eletropaulo</t>
  </si>
  <si>
    <t>Somos Educação</t>
  </si>
  <si>
    <t>Biosev S.A.</t>
  </si>
  <si>
    <t xml:space="preserve">Concessionária de Rodovias Minas Gerais Goiás </t>
  </si>
  <si>
    <t>Usina Produtora de Fio-Máquina - Gerdau</t>
  </si>
  <si>
    <t>Usinas de Vergalhão e Unidades de Corte e Dobra de Aço - Gerdau</t>
  </si>
  <si>
    <t>Companhia de Saneamento do Norte</t>
  </si>
  <si>
    <t>Elekeiroz</t>
  </si>
  <si>
    <t>Shell Compañía de Petróleo e Energina Compañía Argentina de Petróleo</t>
  </si>
  <si>
    <t>National Beef</t>
  </si>
  <si>
    <t>Lwarcel Celulose</t>
  </si>
  <si>
    <t>Starbucks Brasil Comércio de Cafés</t>
  </si>
  <si>
    <t>Alesat</t>
  </si>
  <si>
    <t>Leucadia National Corporation</t>
  </si>
  <si>
    <t>BB Seguridade</t>
  </si>
  <si>
    <t>Tarpon</t>
  </si>
  <si>
    <t>Gerdau</t>
  </si>
  <si>
    <t>Solví Participações S.A.</t>
  </si>
  <si>
    <t>Itaúsa</t>
  </si>
  <si>
    <t>Grupo Lwart</t>
  </si>
  <si>
    <t>Starbucks</t>
  </si>
  <si>
    <t>EUA</t>
  </si>
  <si>
    <t>Argentina</t>
  </si>
  <si>
    <t>Neuberger Berman Group</t>
  </si>
  <si>
    <t>Marfrig Global Foods</t>
  </si>
  <si>
    <t>Mapfre</t>
  </si>
  <si>
    <t>Hospital Leforte</t>
  </si>
  <si>
    <t>Enel</t>
  </si>
  <si>
    <t>Kroton</t>
  </si>
  <si>
    <t>Louis Dreyfus &amp; Cie</t>
  </si>
  <si>
    <t>Ecorodovias Infraestrutura e Logística</t>
  </si>
  <si>
    <t>Optimus Steel LLC</t>
  </si>
  <si>
    <t>Commercial Metals</t>
  </si>
  <si>
    <t>AEGEA Saneamento e Participações S.A.</t>
  </si>
  <si>
    <t>H.I.G. Capital LLC</t>
  </si>
  <si>
    <t>Raízen Energia</t>
  </si>
  <si>
    <t>Grupo RGE</t>
  </si>
  <si>
    <t>SouthRock Capital</t>
  </si>
  <si>
    <t>Glencore Energy</t>
  </si>
  <si>
    <t>Espanha</t>
  </si>
  <si>
    <t>Itália</t>
  </si>
  <si>
    <t>Holanda</t>
  </si>
  <si>
    <t>Suíça</t>
  </si>
  <si>
    <t>Valor total não divulgado</t>
  </si>
  <si>
    <t>Várias origens*</t>
  </si>
  <si>
    <t>* operação que teve como parte compradora diversos Bondholders, de diversos países.</t>
  </si>
  <si>
    <t>BCPAR</t>
  </si>
  <si>
    <t>Keystone Foods</t>
  </si>
  <si>
    <t>Iguá Saneamento</t>
  </si>
  <si>
    <t>Brazil Hospitality Group</t>
  </si>
  <si>
    <t>Oi S.A.</t>
  </si>
  <si>
    <t>Reliance Asset Management Administração de Recursos Ltda.</t>
  </si>
  <si>
    <t>Cura Imagem e Diagnóstico</t>
  </si>
  <si>
    <t>Bloco BM-S-8</t>
  </si>
  <si>
    <t>Vita Participações</t>
  </si>
  <si>
    <t>Staples Brasil</t>
  </si>
  <si>
    <t>Ticket</t>
  </si>
  <si>
    <t>Indústria Vidreira do Nordeste</t>
  </si>
  <si>
    <t>Heatcraft</t>
  </si>
  <si>
    <t>APL Laser</t>
  </si>
  <si>
    <t>EL Rio</t>
  </si>
  <si>
    <t>ENC Energy Nordeste Participações</t>
  </si>
  <si>
    <t>Marfrig Global Foods S.A.</t>
  </si>
  <si>
    <t>GP Investments</t>
  </si>
  <si>
    <t>Barra Energia</t>
  </si>
  <si>
    <t>Edenred</t>
  </si>
  <si>
    <t>Caixa Seguridade</t>
  </si>
  <si>
    <t>Bermudas</t>
  </si>
  <si>
    <t>França</t>
  </si>
  <si>
    <t>Buzzi Unicem</t>
  </si>
  <si>
    <t>Tyson Foods</t>
  </si>
  <si>
    <t>Aimco</t>
  </si>
  <si>
    <t>GTIS Partners</t>
  </si>
  <si>
    <t>Bondholders</t>
  </si>
  <si>
    <t>Julius Baer</t>
  </si>
  <si>
    <t>Vinci Capital Partners III FIP Multiestrategia I</t>
  </si>
  <si>
    <t>Equinor</t>
  </si>
  <si>
    <t>Bozano Growth Capital</t>
  </si>
  <si>
    <t>Br Supply</t>
  </si>
  <si>
    <t>Itaú Unibanco</t>
  </si>
  <si>
    <t>Vidroporto</t>
  </si>
  <si>
    <t>Lennox International</t>
  </si>
  <si>
    <t>Espaçolaser</t>
  </si>
  <si>
    <t>NE III FIP</t>
  </si>
  <si>
    <t>CNP Assurance</t>
  </si>
  <si>
    <t>Canadá</t>
  </si>
  <si>
    <t>Noruega</t>
  </si>
  <si>
    <t>Joint Venture</t>
  </si>
  <si>
    <t>2018</t>
  </si>
  <si>
    <t>Operações anunciadas no ano de 2018</t>
  </si>
  <si>
    <t>Ambos</t>
  </si>
  <si>
    <t>-</t>
  </si>
  <si>
    <t>Ativos Gerdau USA</t>
  </si>
  <si>
    <t>2 plantas hidroelétricas de subsidiária da Gerdau</t>
  </si>
  <si>
    <t>Hidrelétricas Caçu e Barra dos Coqueiros</t>
  </si>
  <si>
    <t xml:space="preserve">Água Vermelha </t>
  </si>
  <si>
    <t>Odebrecht Realizações SP 02 - Empreendimento Imobiliário Ltda.</t>
  </si>
  <si>
    <t>Banco Patagonia</t>
  </si>
  <si>
    <t>Ativos Petrobras (Copetrol)</t>
  </si>
  <si>
    <t>JHSF Malls S.A.</t>
  </si>
  <si>
    <t>Ciplan</t>
  </si>
  <si>
    <t>Cemig Telecom (Lote 1)</t>
  </si>
  <si>
    <t>Cemig Telecom (Lote 2)</t>
  </si>
  <si>
    <t>Ouro Verde Locação e Serviço S.A.</t>
  </si>
  <si>
    <t>ASAIC Topper</t>
  </si>
  <si>
    <t>Rodoil</t>
  </si>
  <si>
    <t>Veltec Soluções Tecnológicas</t>
  </si>
  <si>
    <t>Tecfil</t>
  </si>
  <si>
    <t>L'S Rentals Participações S.A.</t>
  </si>
  <si>
    <t>Prodent Assistência Odontológica</t>
  </si>
  <si>
    <t>JV Petrobras e Murphy</t>
  </si>
  <si>
    <t>Itaú  CorpBanca</t>
  </si>
  <si>
    <t>Cia Energética de São Paulo</t>
  </si>
  <si>
    <t>Ativos EDP</t>
  </si>
  <si>
    <t>Ativos Eletrobrás (Lote C)</t>
  </si>
  <si>
    <t>Ativos Eletrobrás (Lote H)</t>
  </si>
  <si>
    <t>Ativos Eletrobrás (Lote I)</t>
  </si>
  <si>
    <t>Petrobras Oil &amp; Gas B.V</t>
  </si>
  <si>
    <t>Zermatt</t>
  </si>
  <si>
    <t>CPFL Renováveis - OPA</t>
  </si>
  <si>
    <t>Celesc</t>
  </si>
  <si>
    <t>Magnesita - OPA</t>
  </si>
  <si>
    <t>Grupo Zema</t>
  </si>
  <si>
    <t>Ativos Eletrobás (Lote M)</t>
  </si>
  <si>
    <t>Ativos Eletrobrás (Lote J)</t>
  </si>
  <si>
    <t>Ativos Petrobras (Perenco)</t>
  </si>
  <si>
    <t>Instituto Paranaense de Hemoterapia e Hematologia</t>
  </si>
  <si>
    <t>Polo Riacho da Forquilha</t>
  </si>
  <si>
    <t>Eliane Revestimentos Cerâmicos</t>
  </si>
  <si>
    <t>Nine Members</t>
  </si>
  <si>
    <t>Ativos Eletrobrás (Lote F)</t>
  </si>
  <si>
    <t xml:space="preserve">Ativos BRF </t>
  </si>
  <si>
    <t>Quickfood</t>
  </si>
  <si>
    <t>New Steel</t>
  </si>
  <si>
    <t>Lutece Re</t>
  </si>
  <si>
    <t>Ativos Âmbar</t>
  </si>
  <si>
    <t>Ativos de Energia</t>
  </si>
  <si>
    <t>Megapetro Petróleo Brasil</t>
  </si>
  <si>
    <t>Avex</t>
  </si>
  <si>
    <t>Getnet Adquirência e Serviços para Meios de Pagamento</t>
  </si>
  <si>
    <t xml:space="preserve">Instituto Pasquini de Hemoterapia e Hematologia </t>
  </si>
  <si>
    <t>Complexo Eólico Assuruá</t>
  </si>
  <si>
    <t>Petrobras</t>
  </si>
  <si>
    <t>Cemig</t>
  </si>
  <si>
    <t>Alpargatas</t>
  </si>
  <si>
    <t>EDP</t>
  </si>
  <si>
    <t>BRF</t>
  </si>
  <si>
    <t>Hankoe FIP</t>
  </si>
  <si>
    <t>FIP IEER</t>
  </si>
  <si>
    <t>Não</t>
  </si>
  <si>
    <t>Sim</t>
  </si>
  <si>
    <t>Kinross</t>
  </si>
  <si>
    <t>Vinci Infraestrutura</t>
  </si>
  <si>
    <t>Banco Votorantim</t>
  </si>
  <si>
    <t>Banco do Brasil</t>
  </si>
  <si>
    <t xml:space="preserve">Copetrol </t>
  </si>
  <si>
    <t>XP Malls FII</t>
  </si>
  <si>
    <t xml:space="preserve">Vicat SA </t>
  </si>
  <si>
    <t>American Tower</t>
  </si>
  <si>
    <t>Algar</t>
  </si>
  <si>
    <t>Cedar FIP Multiestratégia</t>
  </si>
  <si>
    <t>BRS Comércio e Indústria de Material Esportivo</t>
  </si>
  <si>
    <t>Vitol</t>
  </si>
  <si>
    <t>Trimble Brasil Soluções</t>
  </si>
  <si>
    <t>VIX Logística S.A.</t>
  </si>
  <si>
    <t>Sul América</t>
  </si>
  <si>
    <t>Murphy</t>
  </si>
  <si>
    <t>Itau Unibanco Holding</t>
  </si>
  <si>
    <t>CPPIB VE</t>
  </si>
  <si>
    <t>Statkraft</t>
  </si>
  <si>
    <t>Eólica Serra das Vacas</t>
  </si>
  <si>
    <t>Brennand Energia</t>
  </si>
  <si>
    <t>Equatorial Energia</t>
  </si>
  <si>
    <t>Petrovida</t>
  </si>
  <si>
    <t>Embalagens Diadema</t>
  </si>
  <si>
    <t>State Grid</t>
  </si>
  <si>
    <t>RHI Magnesita</t>
  </si>
  <si>
    <t>TAESA</t>
  </si>
  <si>
    <t>Copel Geração e Transmissão</t>
  </si>
  <si>
    <t>Perenco</t>
  </si>
  <si>
    <t>3R Petroleum</t>
  </si>
  <si>
    <t>Mohawk Industries</t>
  </si>
  <si>
    <t>Mayim FIP</t>
  </si>
  <si>
    <t>J. Malucelli</t>
  </si>
  <si>
    <t>Vale</t>
  </si>
  <si>
    <t>BTG Pactual</t>
  </si>
  <si>
    <t>Boeing</t>
  </si>
  <si>
    <t>Granja Tres Arroyos</t>
  </si>
  <si>
    <t xml:space="preserve">Banco Santander </t>
  </si>
  <si>
    <t>Omega Geração S.A.</t>
  </si>
  <si>
    <t>Paraguai</t>
  </si>
  <si>
    <t>Diversos</t>
  </si>
  <si>
    <t>China</t>
  </si>
  <si>
    <t>Áustria</t>
  </si>
  <si>
    <t>Nova Companhia Boeing e Embraer</t>
  </si>
  <si>
    <t>JV Caixa Seguridade e CNP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</si>
</sst>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(* #,##0.00_);_(* \(#,##0.00\);_(* &quot;-&quot;??_);_(@_)"/>
    <numFmt numFmtId="168" formatCode="_([$€-2]* #,##0.00_);_([$€-2]* \(#,##0.00\);_([$€-2]* &quot;-&quot;??_)"/>
    <numFmt numFmtId="169" formatCode="0.0"/>
    <numFmt numFmtId="170" formatCode="_-* #,##0.0000_-;\-* #,##0.0000_-;_-* &quot;-&quot;??_-;_-@_-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6"/>
      <color rgb="FF4C4D4F"/>
      <name val="Calibri"/>
      <family val="2"/>
    </font>
    <font>
      <b/>
      <u/>
      <sz val="12"/>
      <color theme="3" tint="0.39997558519241921"/>
      <name val="Calibri"/>
      <family val="2"/>
      <scheme val="minor"/>
    </font>
    <font>
      <b/>
      <sz val="16"/>
      <color theme="1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b/>
      <sz val="16"/>
      <color indexed="9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b/>
      <sz val="11"/>
      <color rgb="FF4C4D4F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rgb="FF4C4D4F"/>
      <name val="Calibri"/>
      <family val="2"/>
      <scheme val="minor"/>
    </font>
    <font>
      <sz val="10"/>
      <color theme="1" tint="0.249977111117893"/>
      <name val="Arial"/>
      <family val="2"/>
    </font>
    <font>
      <sz val="10"/>
      <color theme="0"/>
      <name val="Arial"/>
      <family val="2"/>
    </font>
    <font>
      <u/>
      <sz val="7.7"/>
      <color theme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0095D9"/>
      </right>
      <top/>
      <bottom/>
      <diagonal/>
    </border>
    <border>
      <left style="thin">
        <color rgb="FF0095D9"/>
      </left>
      <right style="thin">
        <color rgb="FF0095D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 applyNumberFormat="0" applyFill="0" applyBorder="0" applyAlignment="0" applyProtection="0">
      <alignment vertical="top"/>
      <protection locked="0"/>
    </xf>
  </cellStyleXfs>
  <cellXfs count="335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41" fillId="9" borderId="0" xfId="0" applyFont="1" applyFill="1" applyBorder="1" applyAlignment="1">
      <alignment vertical="center"/>
    </xf>
    <xf numFmtId="0" fontId="44" fillId="9" borderId="0" xfId="0" applyFont="1" applyFill="1" applyBorder="1" applyAlignment="1">
      <alignment vertical="center" wrapText="1"/>
    </xf>
    <xf numFmtId="0" fontId="41" fillId="9" borderId="0" xfId="0" applyFont="1" applyFill="1" applyBorder="1"/>
    <xf numFmtId="49" fontId="45" fillId="9" borderId="0" xfId="0" applyNumberFormat="1" applyFont="1" applyFill="1" applyBorder="1" applyAlignme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48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37" fillId="2" borderId="0" xfId="0" applyFont="1" applyFill="1" applyBorder="1" applyAlignment="1"/>
    <xf numFmtId="0" fontId="51" fillId="2" borderId="0" xfId="2" applyFont="1" applyFill="1" applyBorder="1" applyAlignment="1">
      <alignment vertical="center"/>
    </xf>
    <xf numFmtId="0" fontId="29" fillId="9" borderId="0" xfId="0" applyFont="1" applyFill="1" applyBorder="1"/>
    <xf numFmtId="0" fontId="59" fillId="0" borderId="0" xfId="0" applyFont="1"/>
    <xf numFmtId="0" fontId="59" fillId="2" borderId="0" xfId="0" applyFont="1" applyFill="1" applyBorder="1" applyAlignment="1">
      <alignment horizontal="center"/>
    </xf>
    <xf numFmtId="0" fontId="59" fillId="2" borderId="0" xfId="0" applyFont="1" applyFill="1" applyBorder="1"/>
    <xf numFmtId="0" fontId="59" fillId="0" borderId="0" xfId="0" applyFont="1" applyBorder="1" applyAlignment="1">
      <alignment horizontal="center"/>
    </xf>
    <xf numFmtId="0" fontId="59" fillId="0" borderId="0" xfId="0" applyFont="1" applyBorder="1"/>
    <xf numFmtId="0" fontId="38" fillId="0" borderId="0" xfId="2" applyFont="1" applyFill="1" applyBorder="1" applyAlignment="1">
      <alignment vertical="center"/>
    </xf>
    <xf numFmtId="0" fontId="39" fillId="0" borderId="0" xfId="2" applyFont="1" applyFill="1" applyAlignment="1">
      <alignment vertical="center"/>
    </xf>
    <xf numFmtId="0" fontId="40" fillId="0" borderId="0" xfId="2" applyFont="1" applyFill="1"/>
    <xf numFmtId="0" fontId="3" fillId="0" borderId="0" xfId="2" applyFill="1"/>
    <xf numFmtId="0" fontId="38" fillId="0" borderId="0" xfId="2" applyFont="1" applyFill="1" applyAlignment="1">
      <alignment vertical="center"/>
    </xf>
    <xf numFmtId="0" fontId="60" fillId="2" borderId="0" xfId="0" applyFont="1" applyFill="1" applyBorder="1" applyAlignment="1">
      <alignment vertical="center"/>
    </xf>
    <xf numFmtId="0" fontId="60" fillId="2" borderId="0" xfId="0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4" fillId="2" borderId="0" xfId="0" applyFont="1" applyFill="1"/>
    <xf numFmtId="0" fontId="59" fillId="0" borderId="0" xfId="0" applyFont="1" applyAlignment="1">
      <alignment horizontal="center" vertical="center"/>
    </xf>
    <xf numFmtId="0" fontId="70" fillId="0" borderId="0" xfId="2" applyFont="1" applyBorder="1" applyAlignment="1">
      <alignment horizontal="center" vertical="center"/>
    </xf>
    <xf numFmtId="0" fontId="70" fillId="0" borderId="0" xfId="2" applyFont="1" applyFill="1" applyAlignment="1">
      <alignment vertical="center"/>
    </xf>
    <xf numFmtId="0" fontId="70" fillId="0" borderId="0" xfId="2" applyFont="1" applyFill="1" applyBorder="1" applyAlignment="1">
      <alignment vertical="center"/>
    </xf>
    <xf numFmtId="0" fontId="71" fillId="0" borderId="0" xfId="2" applyFont="1" applyFill="1" applyAlignment="1">
      <alignment vertical="center"/>
    </xf>
    <xf numFmtId="0" fontId="72" fillId="0" borderId="0" xfId="2" applyFont="1" applyFill="1"/>
    <xf numFmtId="167" fontId="65" fillId="5" borderId="1" xfId="35" applyFont="1" applyFill="1" applyBorder="1" applyAlignment="1">
      <alignment horizontal="center" vertical="center" wrapText="1"/>
    </xf>
    <xf numFmtId="0" fontId="70" fillId="0" borderId="0" xfId="2" applyFont="1" applyFill="1" applyBorder="1" applyAlignment="1">
      <alignment horizontal="center" vertical="center"/>
    </xf>
    <xf numFmtId="0" fontId="67" fillId="0" borderId="0" xfId="2" applyFont="1" applyFill="1" applyAlignment="1">
      <alignment wrapText="1"/>
    </xf>
    <xf numFmtId="0" fontId="54" fillId="0" borderId="0" xfId="2" applyFont="1" applyFill="1" applyAlignment="1">
      <alignment wrapText="1"/>
    </xf>
    <xf numFmtId="0" fontId="68" fillId="0" borderId="0" xfId="41" applyFont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73" fillId="0" borderId="0" xfId="0" applyFont="1" applyAlignment="1">
      <alignment horizontal="center" vertical="center"/>
    </xf>
    <xf numFmtId="0" fontId="74" fillId="2" borderId="0" xfId="0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1" fillId="2" borderId="0" xfId="0" applyFont="1" applyFill="1" applyBorder="1"/>
    <xf numFmtId="0" fontId="48" fillId="2" borderId="0" xfId="0" applyFont="1" applyFill="1"/>
    <xf numFmtId="0" fontId="0" fillId="0" borderId="0" xfId="0" applyFill="1" applyBorder="1"/>
    <xf numFmtId="0" fontId="59" fillId="0" borderId="0" xfId="0" applyFont="1" applyFill="1" applyBorder="1"/>
    <xf numFmtId="0" fontId="80" fillId="0" borderId="0" xfId="0" applyFont="1" applyFill="1" applyBorder="1"/>
    <xf numFmtId="0" fontId="11" fillId="0" borderId="0" xfId="0" applyFont="1" applyFill="1" applyBorder="1"/>
    <xf numFmtId="0" fontId="65" fillId="5" borderId="8" xfId="0" applyFont="1" applyFill="1" applyBorder="1" applyAlignment="1">
      <alignment horizontal="center" vertical="center" wrapText="1"/>
    </xf>
    <xf numFmtId="0" fontId="65" fillId="0" borderId="8" xfId="0" applyFont="1" applyFill="1" applyBorder="1" applyAlignment="1">
      <alignment horizontal="center" vertical="center" wrapText="1"/>
    </xf>
    <xf numFmtId="0" fontId="65" fillId="5" borderId="9" xfId="0" applyFont="1" applyFill="1" applyBorder="1" applyAlignment="1">
      <alignment horizontal="center" vertical="center" wrapText="1"/>
    </xf>
    <xf numFmtId="0" fontId="67" fillId="11" borderId="10" xfId="0" applyFont="1" applyFill="1" applyBorder="1" applyAlignment="1">
      <alignment horizontal="center" vertical="center"/>
    </xf>
    <xf numFmtId="3" fontId="66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9" fillId="0" borderId="0" xfId="0" applyFont="1" applyFill="1" applyBorder="1" applyAlignment="1">
      <alignment vertical="center"/>
    </xf>
    <xf numFmtId="0" fontId="62" fillId="0" borderId="0" xfId="0" applyFont="1" applyAlignment="1">
      <alignment vertical="center"/>
    </xf>
    <xf numFmtId="0" fontId="53" fillId="5" borderId="7" xfId="35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0" borderId="0" xfId="0" applyFont="1" applyBorder="1"/>
    <xf numFmtId="167" fontId="53" fillId="5" borderId="7" xfId="35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75" fillId="0" borderId="0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65" fillId="5" borderId="1" xfId="35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66" fontId="67" fillId="0" borderId="0" xfId="5" applyNumberFormat="1" applyFont="1" applyAlignment="1">
      <alignment horizontal="center" vertical="center"/>
    </xf>
    <xf numFmtId="166" fontId="67" fillId="7" borderId="0" xfId="5" applyNumberFormat="1" applyFont="1" applyFill="1" applyAlignment="1">
      <alignment horizontal="center" vertical="center"/>
    </xf>
    <xf numFmtId="0" fontId="63" fillId="2" borderId="0" xfId="0" applyFont="1" applyFill="1" applyBorder="1" applyAlignment="1">
      <alignment vertical="center"/>
    </xf>
    <xf numFmtId="0" fontId="63" fillId="2" borderId="0" xfId="0" applyFont="1" applyFill="1" applyBorder="1" applyAlignment="1">
      <alignment horizontal="left" vertical="center"/>
    </xf>
    <xf numFmtId="0" fontId="63" fillId="2" borderId="0" xfId="0" applyFont="1" applyFill="1" applyBorder="1" applyAlignment="1">
      <alignment horizontal="center" vertical="center"/>
    </xf>
    <xf numFmtId="0" fontId="81" fillId="0" borderId="0" xfId="0" applyFont="1" applyAlignment="1">
      <alignment vertical="center"/>
    </xf>
    <xf numFmtId="167" fontId="65" fillId="5" borderId="7" xfId="35" applyFont="1" applyFill="1" applyBorder="1" applyAlignment="1">
      <alignment horizontal="center" vertical="center" wrapText="1"/>
    </xf>
    <xf numFmtId="0" fontId="58" fillId="9" borderId="0" xfId="0" applyFont="1" applyFill="1" applyBorder="1" applyAlignment="1">
      <alignment horizontal="center" vertical="center" wrapText="1"/>
    </xf>
    <xf numFmtId="0" fontId="29" fillId="0" borderId="0" xfId="0" applyFont="1"/>
    <xf numFmtId="0" fontId="43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52" fillId="4" borderId="0" xfId="0" applyFont="1" applyFill="1"/>
    <xf numFmtId="0" fontId="78" fillId="4" borderId="0" xfId="0" applyFont="1" applyFill="1"/>
    <xf numFmtId="0" fontId="78" fillId="4" borderId="0" xfId="0" applyFont="1" applyFill="1" applyAlignment="1">
      <alignment horizontal="center"/>
    </xf>
    <xf numFmtId="0" fontId="54" fillId="0" borderId="0" xfId="0" applyFont="1" applyAlignment="1">
      <alignment vertical="center"/>
    </xf>
    <xf numFmtId="0" fontId="54" fillId="7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3" fontId="67" fillId="0" borderId="0" xfId="0" applyNumberFormat="1" applyFont="1" applyBorder="1" applyAlignment="1">
      <alignment horizontal="center" vertical="center"/>
    </xf>
    <xf numFmtId="3" fontId="67" fillId="7" borderId="0" xfId="0" applyNumberFormat="1" applyFont="1" applyFill="1" applyBorder="1" applyAlignment="1">
      <alignment horizontal="center" vertical="center"/>
    </xf>
    <xf numFmtId="3" fontId="67" fillId="7" borderId="0" xfId="0" applyNumberFormat="1" applyFont="1" applyFill="1" applyAlignment="1">
      <alignment horizontal="center" vertical="center"/>
    </xf>
    <xf numFmtId="3" fontId="67" fillId="0" borderId="0" xfId="0" applyNumberFormat="1" applyFont="1" applyFill="1" applyAlignment="1">
      <alignment horizontal="center" vertical="center"/>
    </xf>
    <xf numFmtId="0" fontId="0" fillId="0" borderId="0" xfId="0"/>
    <xf numFmtId="3" fontId="0" fillId="0" borderId="0" xfId="0" applyNumberFormat="1" applyFill="1" applyBorder="1" applyAlignment="1">
      <alignment vertical="center"/>
    </xf>
    <xf numFmtId="17" fontId="64" fillId="4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69" fillId="0" borderId="0" xfId="0" applyNumberFormat="1" applyFont="1" applyFill="1" applyBorder="1" applyAlignment="1">
      <alignment vertical="center"/>
    </xf>
    <xf numFmtId="0" fontId="53" fillId="5" borderId="4" xfId="35" applyNumberFormat="1" applyFont="1" applyFill="1" applyBorder="1" applyAlignment="1">
      <alignment horizontal="center" vertical="center" wrapText="1"/>
    </xf>
    <xf numFmtId="0" fontId="53" fillId="5" borderId="5" xfId="35" applyNumberFormat="1" applyFont="1" applyFill="1" applyBorder="1" applyAlignment="1">
      <alignment horizontal="center" vertical="center" wrapText="1"/>
    </xf>
    <xf numFmtId="166" fontId="54" fillId="7" borderId="6" xfId="5" applyNumberFormat="1" applyFont="1" applyFill="1" applyBorder="1" applyAlignment="1">
      <alignment horizontal="center" vertical="center"/>
    </xf>
    <xf numFmtId="166" fontId="54" fillId="0" borderId="6" xfId="5" applyNumberFormat="1" applyFont="1" applyBorder="1" applyAlignment="1">
      <alignment horizontal="center" vertical="center"/>
    </xf>
    <xf numFmtId="0" fontId="82" fillId="2" borderId="0" xfId="4" applyFont="1" applyFill="1" applyBorder="1" applyAlignment="1">
      <alignment wrapText="1"/>
    </xf>
    <xf numFmtId="0" fontId="67" fillId="0" borderId="0" xfId="0" applyFont="1" applyAlignment="1">
      <alignment horizontal="left" vertical="center"/>
    </xf>
    <xf numFmtId="0" fontId="67" fillId="7" borderId="0" xfId="0" applyFont="1" applyFill="1" applyAlignment="1">
      <alignment horizontal="left" vertical="center"/>
    </xf>
    <xf numFmtId="1" fontId="67" fillId="0" borderId="0" xfId="5" applyNumberFormat="1" applyFont="1" applyAlignment="1">
      <alignment horizontal="center" vertical="center"/>
    </xf>
    <xf numFmtId="0" fontId="67" fillId="7" borderId="0" xfId="0" applyFont="1" applyFill="1" applyAlignment="1">
      <alignment horizontal="left" vertical="center" wrapText="1"/>
    </xf>
    <xf numFmtId="17" fontId="64" fillId="4" borderId="3" xfId="2" applyNumberFormat="1" applyFont="1" applyFill="1" applyBorder="1" applyAlignment="1">
      <alignment vertical="center" wrapText="1"/>
    </xf>
    <xf numFmtId="169" fontId="67" fillId="7" borderId="0" xfId="6" applyNumberFormat="1" applyFont="1" applyFill="1" applyAlignment="1">
      <alignment horizontal="center" vertical="center"/>
    </xf>
    <xf numFmtId="169" fontId="67" fillId="0" borderId="0" xfId="6" applyNumberFormat="1" applyFont="1" applyAlignment="1">
      <alignment horizontal="center" vertical="center"/>
    </xf>
    <xf numFmtId="1" fontId="67" fillId="7" borderId="0" xfId="6" applyNumberFormat="1" applyFont="1" applyFill="1" applyAlignment="1">
      <alignment horizontal="center" vertical="center"/>
    </xf>
    <xf numFmtId="1" fontId="67" fillId="0" borderId="0" xfId="6" applyNumberFormat="1" applyFont="1" applyAlignment="1">
      <alignment horizontal="center" vertical="center"/>
    </xf>
    <xf numFmtId="0" fontId="67" fillId="11" borderId="10" xfId="0" applyFont="1" applyFill="1" applyBorder="1" applyAlignment="1">
      <alignment horizontal="right" vertical="center"/>
    </xf>
    <xf numFmtId="0" fontId="65" fillId="11" borderId="10" xfId="0" applyFont="1" applyFill="1" applyBorder="1" applyAlignment="1">
      <alignment horizontal="center" vertical="center"/>
    </xf>
    <xf numFmtId="3" fontId="65" fillId="0" borderId="0" xfId="0" applyNumberFormat="1" applyFont="1" applyBorder="1" applyAlignment="1">
      <alignment horizontal="center" vertical="center"/>
    </xf>
    <xf numFmtId="0" fontId="72" fillId="2" borderId="0" xfId="2" applyFont="1" applyFill="1"/>
    <xf numFmtId="0" fontId="40" fillId="2" borderId="0" xfId="2" applyFont="1" applyFill="1"/>
    <xf numFmtId="0" fontId="73" fillId="0" borderId="0" xfId="0" applyFont="1" applyAlignment="1">
      <alignment horizontal="right" vertical="center"/>
    </xf>
    <xf numFmtId="0" fontId="83" fillId="12" borderId="15" xfId="0" applyFont="1" applyFill="1" applyBorder="1" applyAlignment="1">
      <alignment horizontal="center" vertical="center"/>
    </xf>
    <xf numFmtId="0" fontId="83" fillId="12" borderId="0" xfId="0" applyFont="1" applyFill="1" applyAlignment="1">
      <alignment horizontal="center" vertical="center"/>
    </xf>
    <xf numFmtId="10" fontId="83" fillId="12" borderId="16" xfId="5" applyNumberFormat="1" applyFont="1" applyFill="1" applyBorder="1" applyAlignment="1">
      <alignment horizontal="center" vertical="center"/>
    </xf>
    <xf numFmtId="10" fontId="83" fillId="12" borderId="0" xfId="5" applyNumberFormat="1" applyFont="1" applyFill="1" applyAlignment="1">
      <alignment horizontal="center" vertical="center"/>
    </xf>
    <xf numFmtId="43" fontId="83" fillId="12" borderId="16" xfId="6" applyFont="1" applyFill="1" applyBorder="1" applyAlignment="1">
      <alignment horizontal="center" vertical="center"/>
    </xf>
    <xf numFmtId="14" fontId="83" fillId="12" borderId="16" xfId="6" applyNumberFormat="1" applyFont="1" applyFill="1" applyBorder="1" applyAlignment="1">
      <alignment horizontal="center" vertical="center"/>
    </xf>
    <xf numFmtId="43" fontId="83" fillId="12" borderId="0" xfId="6" applyFont="1" applyFill="1" applyAlignment="1">
      <alignment horizontal="center" vertical="center"/>
    </xf>
    <xf numFmtId="1" fontId="83" fillId="12" borderId="16" xfId="5" applyNumberFormat="1" applyFont="1" applyFill="1" applyBorder="1" applyAlignment="1">
      <alignment horizontal="center" vertical="center"/>
    </xf>
    <xf numFmtId="14" fontId="83" fillId="12" borderId="0" xfId="0" applyNumberFormat="1" applyFont="1" applyFill="1" applyAlignment="1">
      <alignment horizontal="center" vertical="center"/>
    </xf>
    <xf numFmtId="0" fontId="83" fillId="12" borderId="16" xfId="0" applyFont="1" applyFill="1" applyBorder="1" applyAlignment="1">
      <alignment horizontal="center" vertical="center"/>
    </xf>
    <xf numFmtId="0" fontId="83" fillId="2" borderId="15" xfId="0" applyFont="1" applyFill="1" applyBorder="1" applyAlignment="1">
      <alignment horizontal="center" vertical="center"/>
    </xf>
    <xf numFmtId="0" fontId="83" fillId="2" borderId="0" xfId="0" applyFont="1" applyFill="1" applyAlignment="1">
      <alignment horizontal="center" vertical="center"/>
    </xf>
    <xf numFmtId="10" fontId="83" fillId="2" borderId="16" xfId="5" applyNumberFormat="1" applyFont="1" applyFill="1" applyBorder="1" applyAlignment="1">
      <alignment horizontal="center" vertical="center"/>
    </xf>
    <xf numFmtId="10" fontId="83" fillId="2" borderId="0" xfId="5" applyNumberFormat="1" applyFont="1" applyFill="1" applyAlignment="1">
      <alignment horizontal="center" vertical="center"/>
    </xf>
    <xf numFmtId="43" fontId="83" fillId="2" borderId="16" xfId="6" applyFont="1" applyFill="1" applyBorder="1" applyAlignment="1">
      <alignment horizontal="center" vertical="center"/>
    </xf>
    <xf numFmtId="14" fontId="83" fillId="2" borderId="15" xfId="0" applyNumberFormat="1" applyFont="1" applyFill="1" applyBorder="1" applyAlignment="1">
      <alignment horizontal="center" vertical="center"/>
    </xf>
    <xf numFmtId="43" fontId="83" fillId="2" borderId="0" xfId="6" applyFont="1" applyFill="1" applyAlignment="1">
      <alignment horizontal="center" vertical="center"/>
    </xf>
    <xf numFmtId="1" fontId="83" fillId="2" borderId="16" xfId="5" applyNumberFormat="1" applyFont="1" applyFill="1" applyBorder="1" applyAlignment="1">
      <alignment horizontal="center" vertical="center"/>
    </xf>
    <xf numFmtId="14" fontId="83" fillId="2" borderId="0" xfId="0" applyNumberFormat="1" applyFont="1" applyFill="1" applyAlignment="1">
      <alignment horizontal="center" vertical="center"/>
    </xf>
    <xf numFmtId="1" fontId="83" fillId="2" borderId="0" xfId="0" applyNumberFormat="1" applyFont="1" applyFill="1" applyAlignment="1">
      <alignment horizontal="center" vertical="center"/>
    </xf>
    <xf numFmtId="0" fontId="83" fillId="2" borderId="16" xfId="0" applyFont="1" applyFill="1" applyBorder="1" applyAlignment="1">
      <alignment horizontal="center" vertical="center"/>
    </xf>
    <xf numFmtId="4" fontId="0" fillId="0" borderId="0" xfId="0" applyNumberFormat="1"/>
    <xf numFmtId="9" fontId="0" fillId="0" borderId="0" xfId="5" applyFont="1"/>
    <xf numFmtId="166" fontId="0" fillId="0" borderId="0" xfId="5" applyNumberFormat="1" applyFont="1"/>
    <xf numFmtId="0" fontId="0" fillId="13" borderId="0" xfId="0" applyFill="1"/>
    <xf numFmtId="0" fontId="0" fillId="14" borderId="0" xfId="0" applyFill="1"/>
    <xf numFmtId="9" fontId="0" fillId="14" borderId="0" xfId="5" applyFont="1" applyFill="1"/>
    <xf numFmtId="0" fontId="0" fillId="15" borderId="0" xfId="0" applyFill="1"/>
    <xf numFmtId="4" fontId="0" fillId="15" borderId="0" xfId="0" applyNumberFormat="1" applyFill="1"/>
    <xf numFmtId="9" fontId="0" fillId="15" borderId="0" xfId="5" applyFont="1" applyFill="1"/>
    <xf numFmtId="0" fontId="0" fillId="16" borderId="0" xfId="0" applyFill="1"/>
    <xf numFmtId="4" fontId="0" fillId="16" borderId="0" xfId="0" applyNumberFormat="1" applyFill="1"/>
    <xf numFmtId="9" fontId="0" fillId="16" borderId="0" xfId="5" applyFont="1" applyFill="1"/>
    <xf numFmtId="0" fontId="0" fillId="17" borderId="0" xfId="0" applyFill="1"/>
    <xf numFmtId="43" fontId="0" fillId="14" borderId="0" xfId="6" applyFont="1" applyFill="1"/>
    <xf numFmtId="0" fontId="0" fillId="14" borderId="0" xfId="0" applyFill="1" applyAlignment="1">
      <alignment horizontal="right"/>
    </xf>
    <xf numFmtId="0" fontId="0" fillId="5" borderId="17" xfId="0" applyFill="1" applyBorder="1" applyAlignment="1">
      <alignment horizontal="center"/>
    </xf>
    <xf numFmtId="0" fontId="0" fillId="17" borderId="17" xfId="0" applyFill="1" applyBorder="1"/>
    <xf numFmtId="0" fontId="0" fillId="13" borderId="17" xfId="0" applyFill="1" applyBorder="1"/>
    <xf numFmtId="9" fontId="0" fillId="17" borderId="17" xfId="5" applyFont="1" applyFill="1" applyBorder="1" applyAlignment="1">
      <alignment horizontal="center"/>
    </xf>
    <xf numFmtId="166" fontId="0" fillId="17" borderId="17" xfId="5" applyNumberFormat="1" applyFont="1" applyFill="1" applyBorder="1" applyAlignment="1">
      <alignment horizontal="center"/>
    </xf>
    <xf numFmtId="43" fontId="0" fillId="13" borderId="17" xfId="6" applyFont="1" applyFill="1" applyBorder="1" applyAlignment="1">
      <alignment horizontal="center"/>
    </xf>
    <xf numFmtId="43" fontId="0" fillId="17" borderId="17" xfId="6" applyFont="1" applyFill="1" applyBorder="1" applyAlignment="1">
      <alignment horizontal="center"/>
    </xf>
    <xf numFmtId="165" fontId="0" fillId="13" borderId="17" xfId="6" applyNumberFormat="1" applyFont="1" applyFill="1" applyBorder="1" applyAlignment="1">
      <alignment horizontal="center"/>
    </xf>
    <xf numFmtId="165" fontId="0" fillId="17" borderId="17" xfId="6" applyNumberFormat="1" applyFont="1" applyFill="1" applyBorder="1" applyAlignment="1">
      <alignment horizontal="center"/>
    </xf>
    <xf numFmtId="0" fontId="0" fillId="18" borderId="17" xfId="0" applyFill="1" applyBorder="1"/>
    <xf numFmtId="43" fontId="0" fillId="18" borderId="17" xfId="6" applyFont="1" applyFill="1" applyBorder="1"/>
    <xf numFmtId="170" fontId="0" fillId="18" borderId="17" xfId="6" applyNumberFormat="1" applyFont="1" applyFill="1" applyBorder="1"/>
    <xf numFmtId="165" fontId="0" fillId="18" borderId="17" xfId="6" applyNumberFormat="1" applyFont="1" applyFill="1" applyBorder="1"/>
    <xf numFmtId="43" fontId="0" fillId="17" borderId="17" xfId="6" applyFont="1" applyFill="1" applyBorder="1"/>
    <xf numFmtId="43" fontId="0" fillId="13" borderId="17" xfId="6" applyFont="1" applyFill="1" applyBorder="1"/>
    <xf numFmtId="0" fontId="0" fillId="17" borderId="17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165" fontId="0" fillId="18" borderId="17" xfId="6" applyNumberFormat="1" applyFont="1" applyFill="1" applyBorder="1" applyAlignment="1"/>
    <xf numFmtId="9" fontId="0" fillId="0" borderId="0" xfId="5" applyFont="1" applyAlignment="1">
      <alignment horizontal="center"/>
    </xf>
    <xf numFmtId="0" fontId="0" fillId="5" borderId="1" xfId="0" applyFill="1" applyBorder="1" applyAlignment="1">
      <alignment horizontal="center"/>
    </xf>
    <xf numFmtId="166" fontId="0" fillId="13" borderId="17" xfId="5" applyNumberFormat="1" applyFont="1" applyFill="1" applyBorder="1" applyAlignment="1">
      <alignment horizontal="center"/>
    </xf>
    <xf numFmtId="165" fontId="0" fillId="17" borderId="17" xfId="6" applyNumberFormat="1" applyFont="1" applyFill="1" applyBorder="1"/>
    <xf numFmtId="10" fontId="0" fillId="0" borderId="0" xfId="5" applyNumberFormat="1" applyFont="1"/>
    <xf numFmtId="17" fontId="52" fillId="4" borderId="14" xfId="2" applyNumberFormat="1" applyFont="1" applyFill="1" applyBorder="1" applyAlignment="1">
      <alignment vertical="center" wrapText="1"/>
    </xf>
    <xf numFmtId="0" fontId="53" fillId="5" borderId="17" xfId="3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66" fontId="10" fillId="0" borderId="0" xfId="5" applyNumberFormat="1" applyFont="1" applyFill="1" applyBorder="1" applyAlignment="1">
      <alignment horizontal="center" vertical="center"/>
    </xf>
    <xf numFmtId="167" fontId="53" fillId="5" borderId="17" xfId="35" applyFont="1" applyFill="1" applyBorder="1" applyAlignment="1">
      <alignment vertical="center" wrapText="1"/>
    </xf>
    <xf numFmtId="17" fontId="52" fillId="4" borderId="17" xfId="2" applyNumberFormat="1" applyFont="1" applyFill="1" applyBorder="1" applyAlignment="1">
      <alignment vertical="center" wrapText="1"/>
    </xf>
    <xf numFmtId="0" fontId="3" fillId="19" borderId="0" xfId="2" applyFill="1" applyAlignment="1">
      <alignment horizontal="center"/>
    </xf>
    <xf numFmtId="0" fontId="3" fillId="19" borderId="0" xfId="2" applyFill="1" applyAlignment="1">
      <alignment horizontal="left"/>
    </xf>
    <xf numFmtId="0" fontId="3" fillId="19" borderId="0" xfId="2" applyFill="1"/>
    <xf numFmtId="43" fontId="32" fillId="12" borderId="16" xfId="6" applyFont="1" applyFill="1" applyBorder="1" applyAlignment="1">
      <alignment horizontal="center" vertical="center"/>
    </xf>
    <xf numFmtId="0" fontId="32" fillId="12" borderId="0" xfId="0" applyFont="1" applyFill="1" applyAlignment="1">
      <alignment horizontal="center" vertical="center"/>
    </xf>
    <xf numFmtId="1" fontId="32" fillId="12" borderId="16" xfId="5" applyNumberFormat="1" applyFont="1" applyFill="1" applyBorder="1" applyAlignment="1">
      <alignment horizontal="center" vertical="center"/>
    </xf>
    <xf numFmtId="43" fontId="84" fillId="4" borderId="4" xfId="6" applyFont="1" applyFill="1" applyBorder="1" applyAlignment="1">
      <alignment vertical="center"/>
    </xf>
    <xf numFmtId="43" fontId="84" fillId="4" borderId="5" xfId="6" applyFont="1" applyFill="1" applyBorder="1" applyAlignment="1">
      <alignment vertical="center"/>
    </xf>
    <xf numFmtId="0" fontId="53" fillId="5" borderId="18" xfId="35" applyNumberFormat="1" applyFont="1" applyFill="1" applyBorder="1" applyAlignment="1">
      <alignment horizontal="center" vertical="center" wrapText="1"/>
    </xf>
    <xf numFmtId="43" fontId="3" fillId="0" borderId="0" xfId="2" applyNumberFormat="1" applyAlignment="1">
      <alignment horizontal="center"/>
    </xf>
    <xf numFmtId="166" fontId="67" fillId="0" borderId="0" xfId="5" applyNumberFormat="1" applyFont="1" applyFill="1" applyAlignment="1">
      <alignment horizontal="center" vertical="center"/>
    </xf>
    <xf numFmtId="43" fontId="3" fillId="19" borderId="0" xfId="2" applyNumberFormat="1" applyFill="1" applyAlignment="1">
      <alignment horizontal="center"/>
    </xf>
    <xf numFmtId="10" fontId="54" fillId="7" borderId="6" xfId="5" applyNumberFormat="1" applyFont="1" applyFill="1" applyBorder="1" applyAlignment="1">
      <alignment horizontal="center" vertical="center"/>
    </xf>
    <xf numFmtId="43" fontId="54" fillId="0" borderId="0" xfId="6" applyFont="1" applyFill="1" applyBorder="1" applyAlignment="1">
      <alignment horizontal="center" vertical="center"/>
    </xf>
    <xf numFmtId="166" fontId="59" fillId="0" borderId="0" xfId="0" applyNumberFormat="1" applyFont="1"/>
    <xf numFmtId="166" fontId="54" fillId="0" borderId="0" xfId="5" applyNumberFormat="1" applyFont="1" applyFill="1" applyBorder="1" applyAlignment="1">
      <alignment horizontal="center" vertical="center"/>
    </xf>
    <xf numFmtId="43" fontId="4" fillId="0" borderId="0" xfId="6" applyFont="1"/>
    <xf numFmtId="0" fontId="0" fillId="2" borderId="0" xfId="0" applyFont="1" applyFill="1" applyBorder="1"/>
    <xf numFmtId="10" fontId="67" fillId="0" borderId="0" xfId="5" applyNumberFormat="1" applyFont="1" applyAlignment="1">
      <alignment horizontal="center" vertical="center"/>
    </xf>
    <xf numFmtId="0" fontId="67" fillId="0" borderId="0" xfId="0" applyFont="1" applyFill="1" applyAlignment="1">
      <alignment horizontal="left" vertical="center"/>
    </xf>
    <xf numFmtId="0" fontId="59" fillId="0" borderId="0" xfId="0" applyFont="1" applyFill="1"/>
    <xf numFmtId="166" fontId="0" fillId="0" borderId="0" xfId="5" applyNumberFormat="1" applyFont="1" applyFill="1"/>
    <xf numFmtId="0" fontId="0" fillId="0" borderId="0" xfId="0" applyFont="1" applyFill="1"/>
    <xf numFmtId="14" fontId="83" fillId="12" borderId="15" xfId="6" applyNumberFormat="1" applyFont="1" applyFill="1" applyBorder="1" applyAlignment="1">
      <alignment horizontal="center" vertical="center"/>
    </xf>
    <xf numFmtId="43" fontId="32" fillId="12" borderId="0" xfId="6" applyNumberFormat="1" applyFont="1" applyFill="1" applyAlignment="1">
      <alignment horizontal="center" vertical="center"/>
    </xf>
    <xf numFmtId="1" fontId="3" fillId="0" borderId="0" xfId="2" applyNumberFormat="1" applyAlignment="1">
      <alignment horizontal="center"/>
    </xf>
    <xf numFmtId="166" fontId="65" fillId="0" borderId="0" xfId="5" applyNumberFormat="1" applyFont="1" applyBorder="1" applyAlignment="1">
      <alignment horizontal="center" vertical="center"/>
    </xf>
    <xf numFmtId="1" fontId="67" fillId="7" borderId="0" xfId="6" quotePrefix="1" applyNumberFormat="1" applyFont="1" applyFill="1" applyAlignment="1">
      <alignment horizontal="center" vertical="center"/>
    </xf>
    <xf numFmtId="43" fontId="67" fillId="0" borderId="0" xfId="6" applyFont="1" applyAlignment="1">
      <alignment horizontal="center" vertical="center"/>
    </xf>
    <xf numFmtId="43" fontId="59" fillId="0" borderId="0" xfId="6" applyFont="1"/>
    <xf numFmtId="0" fontId="29" fillId="0" borderId="0" xfId="0" applyFont="1" applyAlignment="1">
      <alignment horizontal="left"/>
    </xf>
    <xf numFmtId="0" fontId="53" fillId="10" borderId="0" xfId="0" applyFont="1" applyFill="1" applyAlignment="1">
      <alignment horizontal="left"/>
    </xf>
    <xf numFmtId="0" fontId="50" fillId="0" borderId="0" xfId="61" applyFont="1" applyAlignment="1" applyProtection="1">
      <alignment horizontal="left" indent="1"/>
    </xf>
    <xf numFmtId="0" fontId="48" fillId="0" borderId="0" xfId="0" applyFont="1"/>
    <xf numFmtId="0" fontId="43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58" fillId="9" borderId="0" xfId="0" applyFont="1" applyFill="1" applyBorder="1" applyAlignment="1">
      <alignment horizontal="center" vertical="center" wrapText="1"/>
    </xf>
    <xf numFmtId="49" fontId="53" fillId="9" borderId="0" xfId="0" quotePrefix="1" applyNumberFormat="1" applyFont="1" applyFill="1" applyBorder="1" applyAlignment="1">
      <alignment horizontal="center"/>
    </xf>
    <xf numFmtId="0" fontId="32" fillId="12" borderId="0" xfId="0" applyFont="1" applyFill="1" applyBorder="1" applyAlignment="1">
      <alignment horizontal="center" vertical="center"/>
    </xf>
    <xf numFmtId="0" fontId="32" fillId="12" borderId="15" xfId="0" applyFont="1" applyFill="1" applyBorder="1" applyAlignment="1">
      <alignment horizontal="center" vertical="center"/>
    </xf>
    <xf numFmtId="0" fontId="63" fillId="2" borderId="0" xfId="2" applyFont="1" applyFill="1" applyBorder="1" applyAlignment="1">
      <alignment horizontal="center" vertical="center"/>
    </xf>
    <xf numFmtId="0" fontId="61" fillId="4" borderId="0" xfId="0" applyFont="1" applyFill="1" applyBorder="1" applyAlignment="1">
      <alignment horizontal="center"/>
    </xf>
    <xf numFmtId="0" fontId="55" fillId="3" borderId="0" xfId="41" applyFont="1" applyFill="1" applyBorder="1" applyAlignment="1">
      <alignment horizontal="center" vertical="center"/>
    </xf>
    <xf numFmtId="43" fontId="84" fillId="4" borderId="4" xfId="6" applyFont="1" applyFill="1" applyBorder="1" applyAlignment="1">
      <alignment horizontal="center" vertical="center"/>
    </xf>
    <xf numFmtId="43" fontId="84" fillId="4" borderId="14" xfId="6" applyFont="1" applyFill="1" applyBorder="1" applyAlignment="1">
      <alignment horizontal="center" vertical="center"/>
    </xf>
    <xf numFmtId="43" fontId="84" fillId="4" borderId="5" xfId="6" applyFont="1" applyFill="1" applyBorder="1" applyAlignment="1">
      <alignment horizontal="center" vertical="center"/>
    </xf>
    <xf numFmtId="17" fontId="64" fillId="4" borderId="0" xfId="2" applyNumberFormat="1" applyFont="1" applyFill="1" applyBorder="1" applyAlignment="1">
      <alignment horizontal="center" vertical="center"/>
    </xf>
    <xf numFmtId="0" fontId="57" fillId="0" borderId="0" xfId="0" applyFont="1" applyAlignment="1"/>
    <xf numFmtId="0" fontId="60" fillId="6" borderId="0" xfId="0" applyFont="1" applyFill="1" applyBorder="1" applyAlignment="1">
      <alignment horizontal="center" vertical="center"/>
    </xf>
    <xf numFmtId="0" fontId="64" fillId="4" borderId="0" xfId="0" applyFont="1" applyFill="1" applyBorder="1" applyAlignment="1">
      <alignment horizontal="center" vertical="center"/>
    </xf>
    <xf numFmtId="0" fontId="79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17" fontId="52" fillId="4" borderId="4" xfId="2" applyNumberFormat="1" applyFont="1" applyFill="1" applyBorder="1" applyAlignment="1">
      <alignment horizontal="center" vertical="center" wrapText="1"/>
    </xf>
    <xf numFmtId="17" fontId="52" fillId="4" borderId="14" xfId="2" applyNumberFormat="1" applyFont="1" applyFill="1" applyBorder="1" applyAlignment="1">
      <alignment horizontal="center" vertical="center" wrapText="1"/>
    </xf>
    <xf numFmtId="17" fontId="52" fillId="4" borderId="5" xfId="2" applyNumberFormat="1" applyFont="1" applyFill="1" applyBorder="1" applyAlignment="1">
      <alignment horizontal="center" vertical="center" wrapText="1"/>
    </xf>
    <xf numFmtId="17" fontId="64" fillId="4" borderId="11" xfId="2" applyNumberFormat="1" applyFont="1" applyFill="1" applyBorder="1" applyAlignment="1">
      <alignment horizontal="center" vertical="center"/>
    </xf>
    <xf numFmtId="17" fontId="64" fillId="4" borderId="12" xfId="2" applyNumberFormat="1" applyFont="1" applyFill="1" applyBorder="1" applyAlignment="1">
      <alignment horizontal="center" vertical="center"/>
    </xf>
    <xf numFmtId="0" fontId="51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67" fontId="53" fillId="5" borderId="1" xfId="35" applyFont="1" applyFill="1" applyBorder="1" applyAlignment="1">
      <alignment horizontal="center" vertical="center" wrapText="1"/>
    </xf>
    <xf numFmtId="167" fontId="53" fillId="5" borderId="7" xfId="35" applyFont="1" applyFill="1" applyBorder="1" applyAlignment="1">
      <alignment horizontal="center" vertical="center" wrapText="1"/>
    </xf>
    <xf numFmtId="0" fontId="0" fillId="18" borderId="17" xfId="0" applyFill="1" applyBorder="1" applyAlignment="1">
      <alignment horizontal="center"/>
    </xf>
    <xf numFmtId="0" fontId="60" fillId="3" borderId="0" xfId="0" applyFont="1" applyFill="1" applyBorder="1" applyAlignment="1">
      <alignment horizontal="center" vertical="center"/>
    </xf>
    <xf numFmtId="17" fontId="52" fillId="4" borderId="3" xfId="2" applyNumberFormat="1" applyFont="1" applyFill="1" applyBorder="1" applyAlignment="1">
      <alignment horizontal="center" vertical="center" wrapText="1"/>
    </xf>
    <xf numFmtId="17" fontId="52" fillId="4" borderId="2" xfId="2" applyNumberFormat="1" applyFont="1" applyFill="1" applyBorder="1" applyAlignment="1">
      <alignment horizontal="center" vertical="center" wrapText="1"/>
    </xf>
    <xf numFmtId="17" fontId="52" fillId="4" borderId="13" xfId="2" applyNumberFormat="1" applyFont="1" applyFill="1" applyBorder="1" applyAlignment="1">
      <alignment horizontal="center" vertical="center" wrapText="1"/>
    </xf>
    <xf numFmtId="17" fontId="64" fillId="4" borderId="3" xfId="2" applyNumberFormat="1" applyFont="1" applyFill="1" applyBorder="1" applyAlignment="1">
      <alignment horizontal="center" vertical="center"/>
    </xf>
    <xf numFmtId="17" fontId="64" fillId="4" borderId="2" xfId="2" applyNumberFormat="1" applyFont="1" applyFill="1" applyBorder="1" applyAlignment="1">
      <alignment horizontal="center" vertical="center"/>
    </xf>
    <xf numFmtId="17" fontId="64" fillId="4" borderId="13" xfId="2" applyNumberFormat="1" applyFont="1" applyFill="1" applyBorder="1" applyAlignment="1">
      <alignment horizontal="center" vertical="center"/>
    </xf>
    <xf numFmtId="17" fontId="64" fillId="4" borderId="3" xfId="2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00">
    <cellStyle name="Comma 2" xfId="62"/>
    <cellStyle name="Currency 2" xfId="63"/>
    <cellStyle name="Euro" xfId="10"/>
    <cellStyle name="Euro 2" xfId="42"/>
    <cellStyle name="Euro 3" xfId="43"/>
    <cellStyle name="Hiperlink" xfId="61" builtinId="8"/>
    <cellStyle name="Hiperlink 2" xfId="99"/>
    <cellStyle name="Moeda 2" xfId="1"/>
    <cellStyle name="Moeda 2 2" xfId="44"/>
    <cellStyle name="Moeda 3" xfId="45"/>
    <cellStyle name="Moeda 4" xfId="64"/>
    <cellStyle name="Normal" xfId="0" builtinId="0"/>
    <cellStyle name="Normal 10" xfId="40"/>
    <cellStyle name="Normal 11" xfId="7"/>
    <cellStyle name="Normal 11 2" xfId="86"/>
    <cellStyle name="Normal 12" xfId="41"/>
    <cellStyle name="Normal 12 2" xfId="65"/>
    <cellStyle name="Normal 12 3" xfId="92"/>
    <cellStyle name="Normal 13" xfId="93"/>
    <cellStyle name="Normal 14" xfId="94"/>
    <cellStyle name="Normal 15" xfId="95"/>
    <cellStyle name="Normal 16" xfId="96"/>
    <cellStyle name="Normal 17" xfId="97"/>
    <cellStyle name="Normal 18" xfId="98"/>
    <cellStyle name="Normal 19" xfId="84"/>
    <cellStyle name="Normal 2" xfId="2"/>
    <cellStyle name="Normal 2 2" xfId="32"/>
    <cellStyle name="Normal 2 2 2" xfId="46"/>
    <cellStyle name="Normal 2 3" xfId="47"/>
    <cellStyle name="Normal 2 3 2" xfId="87"/>
    <cellStyle name="Normal 2 4" xfId="48"/>
    <cellStyle name="Normal 2 5" xfId="90"/>
    <cellStyle name="Normal 2_CRI" xfId="49"/>
    <cellStyle name="Normal 3" xfId="11"/>
    <cellStyle name="Normal 3 2" xfId="50"/>
    <cellStyle name="Normal 4" xfId="12"/>
    <cellStyle name="Normal 4 2" xfId="51"/>
    <cellStyle name="Normal 4 3" xfId="52"/>
    <cellStyle name="Normal 4_Ações" xfId="53"/>
    <cellStyle name="Normal 5" xfId="30"/>
    <cellStyle name="Normal 5 2" xfId="3"/>
    <cellStyle name="Normal 6" xfId="33"/>
    <cellStyle name="Normal 6 2" xfId="66"/>
    <cellStyle name="Normal 6 3" xfId="67"/>
    <cellStyle name="Normal 7" xfId="36"/>
    <cellStyle name="Normal 7 2" xfId="68"/>
    <cellStyle name="Normal 7 3" xfId="69"/>
    <cellStyle name="Normal 8" xfId="37"/>
    <cellStyle name="Normal 8 2" xfId="70"/>
    <cellStyle name="Normal 8 3" xfId="71"/>
    <cellStyle name="Normal 9" xfId="39"/>
    <cellStyle name="Normal 9 2" xfId="72"/>
    <cellStyle name="Normal 9 3" xfId="73"/>
    <cellStyle name="Normal_Plan1" xfId="4"/>
    <cellStyle name="Percent 2" xfId="74"/>
    <cellStyle name="Porcentagem" xfId="5" builtinId="5"/>
    <cellStyle name="Porcentagem 2" xfId="13"/>
    <cellStyle name="Porcentagem 2 2" xfId="54"/>
    <cellStyle name="Porcentagem 2 3" xfId="55"/>
    <cellStyle name="Porcentagem 3" xfId="34"/>
    <cellStyle name="Porcentagem 4" xfId="8"/>
    <cellStyle name="Porcentagem 4 2" xfId="75"/>
    <cellStyle name="Porcentagem 4 3" xfId="76"/>
    <cellStyle name="Porcentagem 5" xfId="56"/>
    <cellStyle name="Separador de milhares 2" xfId="31"/>
    <cellStyle name="Separador de milhares 2 10" xfId="14"/>
    <cellStyle name="Separador de milhares 2 11" xfId="15"/>
    <cellStyle name="Separador de milhares 2 12" xfId="16"/>
    <cellStyle name="Separador de milhares 2 13" xfId="17"/>
    <cellStyle name="Separador de milhares 2 14" xfId="18"/>
    <cellStyle name="Separador de milhares 2 15" xfId="19"/>
    <cellStyle name="Separador de milhares 2 16" xfId="77"/>
    <cellStyle name="Separador de milhares 2 17" xfId="78"/>
    <cellStyle name="Separador de milhares 2 2" xfId="20"/>
    <cellStyle name="Separador de milhares 2 3" xfId="21"/>
    <cellStyle name="Separador de milhares 2 4" xfId="22"/>
    <cellStyle name="Separador de milhares 2 5" xfId="23"/>
    <cellStyle name="Separador de milhares 2 6" xfId="24"/>
    <cellStyle name="Separador de milhares 2 7" xfId="25"/>
    <cellStyle name="Separador de milhares 2 8" xfId="26"/>
    <cellStyle name="Separador de milhares 2 9" xfId="27"/>
    <cellStyle name="Separador de milhares 2_Ações" xfId="57"/>
    <cellStyle name="Separador de milhares 3" xfId="28"/>
    <cellStyle name="Separador de milhares 4" xfId="29"/>
    <cellStyle name="Separador de milhares 4 2" xfId="58"/>
    <cellStyle name="Separador de milhares 4 3" xfId="79"/>
    <cellStyle name="Separador de milhares 5" xfId="59"/>
    <cellStyle name="Separador de milhares 6" xfId="60"/>
    <cellStyle name="Vírgula" xfId="6" builtinId="3"/>
    <cellStyle name="Vírgula 2" xfId="35"/>
    <cellStyle name="Vírgula 2 2" xfId="80"/>
    <cellStyle name="Vírgula 3" xfId="38"/>
    <cellStyle name="Vírgula 3 2" xfId="88"/>
    <cellStyle name="Vírgula 3 3" xfId="89"/>
    <cellStyle name="Vírgula 3 4" xfId="91"/>
    <cellStyle name="Vírgula 4" xfId="9"/>
    <cellStyle name="Vírgula 4 2" xfId="81"/>
    <cellStyle name="Vírgula 4 3" xfId="82"/>
    <cellStyle name="Vírgula 5" xfId="83"/>
    <cellStyle name="Vírgula 5 2" xfId="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4E4"/>
      <color rgb="FFBFD730"/>
      <color rgb="FF80C342"/>
      <color rgb="FF0095D9"/>
      <color rgb="FF4C4D4F"/>
      <color rgb="FFECECEC"/>
      <color rgb="FFB7BA9F"/>
      <color rgb="FFF0F0F0"/>
      <color rgb="FFA6A6A6"/>
      <color rgb="FFFFD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xmlns="" id="{00000000-0008-0000-0800-000002000000}"/>
              </a:ext>
            </a:extLst>
          </xdr:cNvPr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Flavio Souza, José Eduardo Laloni, Luiz Sorge, Miguel Ferreira, Pedro Lorenzini,  Ricardo Almeida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Adriano Koelle, Alenir Romanello, Fernando Rabello, Jan Karsten, Julio Capua, Luiz Chrysostomo, Luiz Fernando Figueiredo, Lywal Salles Filho, Pedro Juliano, Pedro Rudge, Reinaldo Lacerda, Saša Markus e Teodoro Lima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xmlns="" id="{00000000-0008-0000-08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semestre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xmlns="" id="{00000000-0008-0000-08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Fusões e Aquisições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xmlns="" id="{00000000-0008-0000-08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Avenida República do Chile, 230 • 13º andar • CEP 20031-170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:a16="http://schemas.microsoft.com/office/drawing/2014/main" xmlns="" id="{00000000-0008-0000-0800-000006000000}"/>
              </a:ext>
            </a:extLst>
          </xdr:cNvPr>
          <xdr:cNvSpPr txBox="1"/>
        </xdr:nvSpPr>
        <xdr:spPr>
          <a:xfrm>
            <a:off x="484741" y="10022894"/>
            <a:ext cx="10554864" cy="2036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zoomScale="90" zoomScaleNormal="90" workbookViewId="0">
      <selection activeCell="B5" sqref="B5:I5"/>
    </sheetView>
  </sheetViews>
  <sheetFormatPr defaultRowHeight="15.75" x14ac:dyDescent="0.25"/>
  <cols>
    <col min="1" max="1" width="3.7109375" style="66" customWidth="1"/>
    <col min="2" max="2" width="9.140625" style="66"/>
    <col min="3" max="3" width="14.85546875" style="66" customWidth="1"/>
    <col min="4" max="4" width="12.140625" style="66" customWidth="1"/>
    <col min="5" max="5" width="12.85546875" style="66" customWidth="1"/>
    <col min="6" max="6" width="9.140625" style="66"/>
    <col min="7" max="7" width="21" style="66" customWidth="1"/>
    <col min="8" max="8" width="37.28515625" style="66" customWidth="1"/>
    <col min="9" max="16384" width="9.140625" style="66"/>
  </cols>
  <sheetData>
    <row r="1" spans="1:19" s="64" customFormat="1" ht="21" x14ac:dyDescent="0.25">
      <c r="B1" s="293" t="s">
        <v>9</v>
      </c>
      <c r="C1" s="294"/>
      <c r="D1" s="294"/>
      <c r="E1" s="294"/>
      <c r="F1" s="294"/>
      <c r="G1" s="294"/>
      <c r="H1" s="294"/>
      <c r="I1" s="294"/>
    </row>
    <row r="2" spans="1:19" ht="21.75" x14ac:dyDescent="0.25">
      <c r="A2" s="65"/>
      <c r="B2" s="154"/>
      <c r="C2" s="155"/>
      <c r="D2" s="155"/>
      <c r="E2" s="155"/>
      <c r="F2" s="155"/>
      <c r="G2" s="155"/>
      <c r="H2" s="155"/>
      <c r="I2" s="155"/>
    </row>
    <row r="3" spans="1:19" ht="23.25" x14ac:dyDescent="0.25">
      <c r="A3" s="65"/>
      <c r="B3" s="295" t="s">
        <v>36</v>
      </c>
      <c r="C3" s="295"/>
      <c r="D3" s="295"/>
      <c r="E3" s="295"/>
      <c r="F3" s="295"/>
      <c r="G3" s="295"/>
      <c r="H3" s="295"/>
      <c r="I3" s="295"/>
    </row>
    <row r="4" spans="1:19" ht="23.25" x14ac:dyDescent="0.3">
      <c r="A4" s="67"/>
      <c r="B4" s="152"/>
      <c r="C4" s="152"/>
      <c r="D4" s="152"/>
      <c r="E4" s="152"/>
      <c r="F4" s="152"/>
      <c r="G4" s="152"/>
      <c r="H4" s="152"/>
      <c r="I4" s="152"/>
    </row>
    <row r="5" spans="1:19" x14ac:dyDescent="0.25">
      <c r="B5" s="296" t="s">
        <v>296</v>
      </c>
      <c r="C5" s="296"/>
      <c r="D5" s="296"/>
      <c r="E5" s="296"/>
      <c r="F5" s="296"/>
      <c r="G5" s="296"/>
      <c r="H5" s="296"/>
      <c r="I5" s="296"/>
    </row>
    <row r="6" spans="1:19" ht="18.75" x14ac:dyDescent="0.3">
      <c r="B6" s="156" t="s">
        <v>8</v>
      </c>
      <c r="C6" s="157"/>
      <c r="D6" s="157"/>
      <c r="E6" s="157"/>
      <c r="F6" s="157"/>
      <c r="G6" s="157"/>
      <c r="H6" s="157"/>
      <c r="I6" s="158"/>
    </row>
    <row r="7" spans="1:19" ht="15.75" customHeight="1" x14ac:dyDescent="0.25">
      <c r="B7" s="68"/>
      <c r="C7" s="68"/>
      <c r="D7" s="68"/>
      <c r="E7" s="68"/>
      <c r="F7" s="68"/>
      <c r="G7" s="68"/>
      <c r="H7" s="68"/>
      <c r="I7" s="69"/>
      <c r="K7" s="7"/>
      <c r="L7" s="7"/>
      <c r="M7" s="7"/>
      <c r="N7" s="7"/>
      <c r="O7" s="7"/>
      <c r="P7" s="7"/>
      <c r="Q7" s="7"/>
    </row>
    <row r="8" spans="1:19" x14ac:dyDescent="0.25">
      <c r="B8" s="290" t="s">
        <v>128</v>
      </c>
      <c r="C8" s="290"/>
      <c r="D8" s="290"/>
      <c r="E8" s="290"/>
      <c r="F8" s="290"/>
      <c r="G8" s="290"/>
      <c r="H8" s="290"/>
      <c r="I8" s="290"/>
      <c r="J8" s="87"/>
      <c r="M8" s="291"/>
      <c r="N8" s="291"/>
      <c r="O8" s="291"/>
      <c r="P8" s="291"/>
      <c r="Q8" s="291"/>
      <c r="R8" s="291"/>
      <c r="S8" s="291"/>
    </row>
    <row r="9" spans="1:19" x14ac:dyDescent="0.25">
      <c r="B9" s="289" t="s">
        <v>130</v>
      </c>
      <c r="C9" s="289"/>
      <c r="D9" s="289"/>
      <c r="E9" s="289"/>
      <c r="F9" s="289"/>
      <c r="G9" s="289"/>
      <c r="H9" s="289"/>
      <c r="I9" s="153" t="s">
        <v>22</v>
      </c>
    </row>
    <row r="10" spans="1:19" x14ac:dyDescent="0.25">
      <c r="B10" s="72"/>
      <c r="C10" s="71"/>
      <c r="D10" s="72"/>
      <c r="E10" s="72"/>
      <c r="F10" s="72"/>
      <c r="G10" s="72"/>
      <c r="H10" s="72"/>
      <c r="I10" s="73"/>
    </row>
    <row r="11" spans="1:19" x14ac:dyDescent="0.25">
      <c r="A11" s="87"/>
      <c r="B11" s="290" t="s">
        <v>131</v>
      </c>
      <c r="C11" s="290"/>
      <c r="D11" s="290"/>
      <c r="E11" s="290"/>
      <c r="F11" s="290"/>
      <c r="G11" s="290"/>
      <c r="H11" s="290"/>
      <c r="I11" s="290"/>
      <c r="J11" s="87"/>
    </row>
    <row r="12" spans="1:19" x14ac:dyDescent="0.25">
      <c r="A12" s="87"/>
      <c r="B12" s="289" t="s">
        <v>132</v>
      </c>
      <c r="C12" s="289"/>
      <c r="D12" s="289"/>
      <c r="E12" s="289"/>
      <c r="F12" s="289"/>
      <c r="G12" s="289"/>
      <c r="H12" s="289"/>
      <c r="I12" s="153" t="s">
        <v>23</v>
      </c>
      <c r="J12" s="87"/>
    </row>
    <row r="13" spans="1:19" x14ac:dyDescent="0.25">
      <c r="B13" s="289" t="s">
        <v>133</v>
      </c>
      <c r="C13" s="289"/>
      <c r="D13" s="289"/>
      <c r="E13" s="289"/>
      <c r="F13" s="289"/>
      <c r="G13" s="289"/>
      <c r="H13" s="289"/>
      <c r="I13" s="153" t="s">
        <v>23</v>
      </c>
    </row>
    <row r="14" spans="1:19" x14ac:dyDescent="0.25">
      <c r="B14" s="70"/>
      <c r="C14" s="71"/>
      <c r="D14" s="72"/>
      <c r="E14" s="72"/>
      <c r="F14" s="72"/>
      <c r="G14" s="72"/>
      <c r="H14" s="72"/>
      <c r="I14" s="73"/>
    </row>
    <row r="15" spans="1:19" x14ac:dyDescent="0.25">
      <c r="A15" s="87"/>
      <c r="B15" s="290" t="s">
        <v>134</v>
      </c>
      <c r="C15" s="290"/>
      <c r="D15" s="290"/>
      <c r="E15" s="290"/>
      <c r="F15" s="290"/>
      <c r="G15" s="290"/>
      <c r="H15" s="290"/>
      <c r="I15" s="290"/>
    </row>
    <row r="16" spans="1:19" x14ac:dyDescent="0.25">
      <c r="A16" s="87"/>
      <c r="B16" s="289" t="s">
        <v>135</v>
      </c>
      <c r="C16" s="289"/>
      <c r="D16" s="289"/>
      <c r="E16" s="289"/>
      <c r="F16" s="289"/>
      <c r="G16" s="289"/>
      <c r="H16" s="289"/>
      <c r="I16" s="153" t="s">
        <v>24</v>
      </c>
    </row>
    <row r="17" spans="1:10" x14ac:dyDescent="0.25">
      <c r="A17" s="87"/>
      <c r="B17" s="289" t="s">
        <v>136</v>
      </c>
      <c r="C17" s="289"/>
      <c r="D17" s="289"/>
      <c r="E17" s="289"/>
      <c r="F17" s="289"/>
      <c r="G17" s="289"/>
      <c r="H17" s="289"/>
      <c r="I17" s="153" t="s">
        <v>24</v>
      </c>
    </row>
    <row r="18" spans="1:10" x14ac:dyDescent="0.25">
      <c r="B18" s="289" t="s">
        <v>137</v>
      </c>
      <c r="C18" s="289"/>
      <c r="D18" s="289"/>
      <c r="E18" s="289"/>
      <c r="F18" s="289"/>
      <c r="G18" s="289"/>
      <c r="H18" s="289"/>
      <c r="I18" s="153" t="s">
        <v>24</v>
      </c>
    </row>
    <row r="19" spans="1:10" x14ac:dyDescent="0.25">
      <c r="B19" s="292"/>
      <c r="C19" s="292"/>
      <c r="D19" s="292"/>
      <c r="E19" s="292"/>
      <c r="F19" s="292"/>
      <c r="G19" s="292"/>
      <c r="H19" s="292"/>
      <c r="I19" s="82"/>
    </row>
    <row r="20" spans="1:10" x14ac:dyDescent="0.25">
      <c r="A20" s="87"/>
      <c r="B20" s="290" t="s">
        <v>138</v>
      </c>
      <c r="C20" s="290"/>
      <c r="D20" s="290"/>
      <c r="E20" s="290"/>
      <c r="F20" s="290"/>
      <c r="G20" s="290"/>
      <c r="H20" s="290"/>
      <c r="I20" s="290"/>
    </row>
    <row r="21" spans="1:10" x14ac:dyDescent="0.25">
      <c r="A21" s="87"/>
      <c r="B21" s="289" t="s">
        <v>139</v>
      </c>
      <c r="C21" s="289"/>
      <c r="D21" s="289"/>
      <c r="E21" s="289"/>
      <c r="F21" s="289"/>
      <c r="G21" s="289"/>
      <c r="H21" s="289"/>
      <c r="I21" s="153" t="s">
        <v>25</v>
      </c>
    </row>
    <row r="22" spans="1:10" x14ac:dyDescent="0.25">
      <c r="B22" s="289" t="s">
        <v>140</v>
      </c>
      <c r="C22" s="289"/>
      <c r="D22" s="289"/>
      <c r="E22" s="289"/>
      <c r="F22" s="289"/>
      <c r="G22" s="289"/>
      <c r="H22" s="289"/>
      <c r="I22" s="153" t="s">
        <v>25</v>
      </c>
    </row>
    <row r="23" spans="1:10" x14ac:dyDescent="0.25">
      <c r="B23" s="70"/>
      <c r="C23" s="71"/>
      <c r="D23" s="72"/>
      <c r="E23" s="72"/>
      <c r="F23" s="72"/>
      <c r="G23" s="72"/>
      <c r="H23" s="72"/>
      <c r="I23" s="73"/>
    </row>
    <row r="24" spans="1:10" x14ac:dyDescent="0.25">
      <c r="A24" s="87"/>
      <c r="B24" s="290" t="s">
        <v>142</v>
      </c>
      <c r="C24" s="290"/>
      <c r="D24" s="290"/>
      <c r="E24" s="290"/>
      <c r="F24" s="290"/>
      <c r="G24" s="290"/>
      <c r="H24" s="290"/>
      <c r="I24" s="290"/>
      <c r="J24" s="87"/>
    </row>
    <row r="25" spans="1:10" x14ac:dyDescent="0.25">
      <c r="A25" s="87"/>
      <c r="B25" s="289" t="s">
        <v>144</v>
      </c>
      <c r="C25" s="289"/>
      <c r="D25" s="289"/>
      <c r="E25" s="289"/>
      <c r="F25" s="289"/>
      <c r="G25" s="289"/>
      <c r="H25" s="289"/>
      <c r="I25" s="153" t="s">
        <v>26</v>
      </c>
      <c r="J25" s="87"/>
    </row>
    <row r="26" spans="1:10" x14ac:dyDescent="0.25">
      <c r="A26" s="87"/>
      <c r="B26" s="289" t="s">
        <v>145</v>
      </c>
      <c r="C26" s="289"/>
      <c r="D26" s="289"/>
      <c r="E26" s="289"/>
      <c r="F26" s="289"/>
      <c r="G26" s="289"/>
      <c r="H26" s="289"/>
      <c r="I26" s="153" t="s">
        <v>26</v>
      </c>
      <c r="J26" s="87"/>
    </row>
    <row r="27" spans="1:10" x14ac:dyDescent="0.25">
      <c r="A27" s="87"/>
      <c r="B27" s="289" t="s">
        <v>146</v>
      </c>
      <c r="C27" s="289"/>
      <c r="D27" s="289"/>
      <c r="E27" s="289"/>
      <c r="F27" s="289"/>
      <c r="G27" s="289"/>
      <c r="H27" s="289"/>
      <c r="I27" s="153" t="s">
        <v>26</v>
      </c>
      <c r="J27" s="87"/>
    </row>
    <row r="28" spans="1:10" x14ac:dyDescent="0.25">
      <c r="A28" s="87"/>
      <c r="B28" s="289" t="s">
        <v>148</v>
      </c>
      <c r="C28" s="289"/>
      <c r="D28" s="289"/>
      <c r="E28" s="289"/>
      <c r="F28" s="289"/>
      <c r="G28" s="289"/>
      <c r="H28" s="289"/>
      <c r="I28" s="153" t="s">
        <v>26</v>
      </c>
      <c r="J28" s="87"/>
    </row>
    <row r="29" spans="1:10" x14ac:dyDescent="0.25">
      <c r="B29" s="289" t="s">
        <v>149</v>
      </c>
      <c r="C29" s="289"/>
      <c r="D29" s="289"/>
      <c r="E29" s="289"/>
      <c r="F29" s="289"/>
      <c r="G29" s="289"/>
      <c r="H29" s="289"/>
      <c r="I29" s="153" t="s">
        <v>26</v>
      </c>
    </row>
    <row r="30" spans="1:10" x14ac:dyDescent="0.25">
      <c r="B30" s="7"/>
      <c r="I30" s="82"/>
    </row>
    <row r="31" spans="1:10" x14ac:dyDescent="0.25">
      <c r="B31" s="290" t="s">
        <v>143</v>
      </c>
      <c r="C31" s="290"/>
      <c r="D31" s="290"/>
      <c r="E31" s="290"/>
      <c r="F31" s="290"/>
      <c r="G31" s="290"/>
      <c r="H31" s="290"/>
      <c r="I31" s="290"/>
      <c r="J31" s="87"/>
    </row>
    <row r="32" spans="1:10" x14ac:dyDescent="0.25">
      <c r="B32" s="289" t="s">
        <v>147</v>
      </c>
      <c r="C32" s="289"/>
      <c r="D32" s="289"/>
      <c r="E32" s="289"/>
      <c r="F32" s="289"/>
      <c r="G32" s="289"/>
      <c r="H32" s="289"/>
      <c r="I32" s="153" t="s">
        <v>27</v>
      </c>
      <c r="J32" s="87"/>
    </row>
    <row r="33" spans="2:9" x14ac:dyDescent="0.25">
      <c r="B33" s="153"/>
      <c r="C33" s="87"/>
      <c r="D33" s="7"/>
      <c r="E33" s="87"/>
      <c r="F33" s="87"/>
      <c r="G33" s="87"/>
      <c r="H33" s="87"/>
      <c r="I33" s="153"/>
    </row>
    <row r="34" spans="2:9" x14ac:dyDescent="0.25">
      <c r="B34" s="122"/>
      <c r="C34" s="122"/>
      <c r="D34" s="122"/>
      <c r="E34" s="122"/>
      <c r="F34" s="122"/>
      <c r="G34" s="122"/>
      <c r="H34" s="122"/>
      <c r="I34" s="123"/>
    </row>
    <row r="35" spans="2:9" x14ac:dyDescent="0.25">
      <c r="B35" s="122"/>
      <c r="C35" s="122"/>
      <c r="D35" s="122"/>
      <c r="E35" s="122"/>
      <c r="F35" s="122"/>
      <c r="G35" s="122"/>
      <c r="H35" s="122"/>
      <c r="I35" s="122"/>
    </row>
  </sheetData>
  <mergeCells count="25">
    <mergeCell ref="B26:H26"/>
    <mergeCell ref="B25:H25"/>
    <mergeCell ref="B28:H28"/>
    <mergeCell ref="B27:H27"/>
    <mergeCell ref="B1:I1"/>
    <mergeCell ref="B3:I3"/>
    <mergeCell ref="B5:I5"/>
    <mergeCell ref="B8:I8"/>
    <mergeCell ref="B9:H9"/>
    <mergeCell ref="B29:H29"/>
    <mergeCell ref="B32:H32"/>
    <mergeCell ref="B31:I31"/>
    <mergeCell ref="B17:H17"/>
    <mergeCell ref="M8:S8"/>
    <mergeCell ref="B11:I11"/>
    <mergeCell ref="B12:H12"/>
    <mergeCell ref="B13:H13"/>
    <mergeCell ref="B15:I15"/>
    <mergeCell ref="B16:H16"/>
    <mergeCell ref="B18:H18"/>
    <mergeCell ref="B21:H21"/>
    <mergeCell ref="B22:H22"/>
    <mergeCell ref="B19:H19"/>
    <mergeCell ref="B20:I20"/>
    <mergeCell ref="B24:I24"/>
  </mergeCells>
  <hyperlinks>
    <hyperlink ref="B9:H9" location="'Pág 2 - Operações de M&amp;A'!A1" display="1.1 Lista de dados sobre Aquisições, Fusões, OPAs e Reestruturações Societárias"/>
    <hyperlink ref="B12:H12" location="'Pág 3 - Números M&amp;A'!A1" display="2.1 Anúncio: Volume e número de operações por trimestre"/>
    <hyperlink ref="B13:H13" location="'Pág 3 - Números M&amp;A'!A1" display="2.2 Fechamento: Volume e número de operações por trimestre"/>
    <hyperlink ref="B16:H16" location="'Pág 4 - Origem do Capital'!A1" display="3.1 Perfil das Operações "/>
    <hyperlink ref="B17:H17" location="'Pág 4 - Origem do Capital'!A1" display="3.2 Local de origem: Empresas estrangeiras comprando de empresas brasileiras"/>
    <hyperlink ref="B18:H18" location="'Pág 4 - Origem do Capital'!A1" display="3.3 Local de origem: Empresas estrangeiras vendendo para empresas brasileiras"/>
    <hyperlink ref="B21:H21" location="'Pág 5 - Setor'!A1" display="4.1 Participação por Setor - Volume"/>
    <hyperlink ref="B22:H22" location="'Pág 5 - Setor'!A1" display="4.2 Participação por Setor - Número de operações"/>
    <hyperlink ref="B25:H25" location="'Pág 6 - Outras Informações'!A1" display="5.1 Faixa de Valores por Número de Operações Anunciadas"/>
    <hyperlink ref="B26:H26" location="'Pág 6 - Outras Informações'!A1" display="5.2 Forma de pagamentos das operações - Volume"/>
    <hyperlink ref="B27:H27" location="'Pág 6 - Outras Informações'!A1" display="5.3 Participação de Private Equities (PE)"/>
    <hyperlink ref="B28:H28" location="'Pág 6 - Outras Informações'!A1" display="5.4 Investimento e Desinvestimento dos PE - Volume"/>
    <hyperlink ref="B29:H29" location="'Pág 6 - Outras Informações'!A1" display="5.5 Investimento e Desinvestimento dos PE - Número de operações"/>
    <hyperlink ref="B32:H32" location="'Pág 7 - Expediente'!A1" display="6.1 Expediente"/>
  </hyperlinks>
  <pageMargins left="0.511811024" right="0.511811024" top="0.78740157499999996" bottom="0.78740157499999996" header="0.31496062000000002" footer="0.31496062000000002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5"/>
  <sheetViews>
    <sheetView showGridLines="0" tabSelected="1" zoomScale="70" zoomScaleNormal="70" workbookViewId="0">
      <selection activeCell="A3" sqref="A3"/>
    </sheetView>
  </sheetViews>
  <sheetFormatPr defaultRowHeight="12.75" x14ac:dyDescent="0.2"/>
  <cols>
    <col min="1" max="1" width="64.85546875" style="63" bestFit="1" customWidth="1"/>
    <col min="2" max="2" width="38.140625" style="63" bestFit="1" customWidth="1"/>
    <col min="3" max="3" width="12" style="79" customWidth="1"/>
    <col min="4" max="5" width="12" style="63" customWidth="1"/>
    <col min="6" max="6" width="44.42578125" style="63" bestFit="1" customWidth="1"/>
    <col min="7" max="7" width="22" style="62" bestFit="1" customWidth="1"/>
    <col min="8" max="9" width="12" style="63" customWidth="1"/>
    <col min="10" max="10" width="21.85546875" style="63" customWidth="1"/>
    <col min="11" max="11" width="12" style="63" customWidth="1"/>
    <col min="12" max="12" width="14" style="63" customWidth="1"/>
    <col min="13" max="13" width="21" style="63" customWidth="1"/>
    <col min="14" max="14" width="12" style="63" customWidth="1"/>
    <col min="15" max="15" width="15.85546875" style="63" bestFit="1" customWidth="1"/>
    <col min="16" max="16" width="23.7109375" style="63" bestFit="1" customWidth="1"/>
    <col min="17" max="17" width="38.5703125" style="63" bestFit="1" customWidth="1"/>
    <col min="18" max="21" width="12" style="63" customWidth="1"/>
    <col min="22" max="16384" width="9.140625" style="96"/>
  </cols>
  <sheetData>
    <row r="1" spans="1:50" s="97" customFormat="1" ht="20.100000000000001" customHeight="1" x14ac:dyDescent="0.35">
      <c r="A1" s="300" t="s">
        <v>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</row>
    <row r="2" spans="1:50" s="93" customFormat="1" ht="30" customHeight="1" x14ac:dyDescent="0.25">
      <c r="A2" s="301" t="s">
        <v>102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</row>
    <row r="3" spans="1:50" s="113" customFormat="1" ht="39.75" customHeight="1" x14ac:dyDescent="0.25">
      <c r="A3" s="112"/>
      <c r="B3" s="103"/>
      <c r="C3" s="103"/>
      <c r="D3" s="103"/>
      <c r="E3" s="103"/>
      <c r="F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91" t="s">
        <v>28</v>
      </c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</row>
    <row r="4" spans="1:50" s="94" customFormat="1" ht="30" customHeight="1" x14ac:dyDescent="0.25">
      <c r="A4" s="299" t="s">
        <v>129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</row>
    <row r="5" spans="1:50" s="95" customFormat="1" ht="27.95" customHeight="1" x14ac:dyDescent="0.25">
      <c r="A5" s="305" t="s">
        <v>297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</row>
    <row r="6" spans="1:50" s="190" customFormat="1" ht="20.25" customHeight="1" x14ac:dyDescent="0.25">
      <c r="A6" s="169"/>
      <c r="B6" s="302" t="s">
        <v>117</v>
      </c>
      <c r="C6" s="303"/>
      <c r="D6" s="304"/>
      <c r="E6" s="265"/>
      <c r="F6" s="302" t="s">
        <v>118</v>
      </c>
      <c r="G6" s="303"/>
      <c r="H6" s="304"/>
      <c r="I6" s="265" t="s">
        <v>119</v>
      </c>
      <c r="J6" s="266"/>
      <c r="K6" s="169"/>
      <c r="L6" s="302" t="s">
        <v>120</v>
      </c>
      <c r="M6" s="303"/>
      <c r="N6" s="304"/>
      <c r="O6" s="302" t="s">
        <v>121</v>
      </c>
      <c r="P6" s="303"/>
      <c r="Q6" s="304"/>
      <c r="R6" s="302" t="s">
        <v>122</v>
      </c>
      <c r="S6" s="303"/>
      <c r="T6" s="303"/>
      <c r="U6" s="303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</row>
    <row r="7" spans="1:50" s="111" customFormat="1" ht="27.95" customHeight="1" x14ac:dyDescent="0.25">
      <c r="A7" s="151" t="s">
        <v>103</v>
      </c>
      <c r="B7" s="151" t="s">
        <v>108</v>
      </c>
      <c r="C7" s="151" t="s">
        <v>105</v>
      </c>
      <c r="D7" s="151" t="s">
        <v>106</v>
      </c>
      <c r="E7" s="151" t="s">
        <v>107</v>
      </c>
      <c r="F7" s="151" t="s">
        <v>104</v>
      </c>
      <c r="G7" s="151" t="s">
        <v>105</v>
      </c>
      <c r="H7" s="151" t="s">
        <v>106</v>
      </c>
      <c r="I7" s="151" t="s">
        <v>109</v>
      </c>
      <c r="J7" s="151" t="s">
        <v>110</v>
      </c>
      <c r="K7" s="151" t="s">
        <v>111</v>
      </c>
      <c r="L7" s="151" t="s">
        <v>112</v>
      </c>
      <c r="M7" s="151" t="s">
        <v>113</v>
      </c>
      <c r="N7" s="151" t="s">
        <v>111</v>
      </c>
      <c r="O7" s="151" t="s">
        <v>114</v>
      </c>
      <c r="P7" s="151" t="s">
        <v>115</v>
      </c>
      <c r="Q7" s="151" t="s">
        <v>116</v>
      </c>
      <c r="R7" s="151" t="s">
        <v>91</v>
      </c>
      <c r="S7" s="151" t="s">
        <v>92</v>
      </c>
      <c r="T7" s="151" t="s">
        <v>93</v>
      </c>
      <c r="U7" s="151" t="s">
        <v>94</v>
      </c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</row>
    <row r="8" spans="1:50" s="170" customFormat="1" ht="15" customHeight="1" x14ac:dyDescent="0.25">
      <c r="A8" s="297" t="s">
        <v>204</v>
      </c>
      <c r="B8" s="297"/>
      <c r="C8" s="297"/>
      <c r="D8" s="297"/>
      <c r="E8" s="297"/>
      <c r="F8" s="297"/>
      <c r="G8" s="297"/>
      <c r="H8" s="298"/>
      <c r="I8" s="197"/>
      <c r="J8" s="283">
        <f>6026335571.30314+70000000</f>
        <v>6096335571.3031397</v>
      </c>
      <c r="K8" s="264">
        <v>48</v>
      </c>
      <c r="L8" s="200"/>
      <c r="M8" s="262">
        <v>3496935571.3031373</v>
      </c>
      <c r="N8" s="263">
        <v>34</v>
      </c>
      <c r="O8" s="196"/>
      <c r="P8" s="201"/>
      <c r="Q8" s="192"/>
      <c r="R8" s="195"/>
      <c r="S8" s="194"/>
      <c r="T8" s="195"/>
      <c r="U8" s="194"/>
    </row>
    <row r="9" spans="1:50" s="170" customFormat="1" ht="15" customHeight="1" x14ac:dyDescent="0.25">
      <c r="A9" s="202" t="s">
        <v>192</v>
      </c>
      <c r="B9" s="203" t="s">
        <v>150</v>
      </c>
      <c r="C9" s="204" t="s">
        <v>123</v>
      </c>
      <c r="D9" s="205" t="s">
        <v>357</v>
      </c>
      <c r="E9" s="204">
        <v>0.25</v>
      </c>
      <c r="F9" s="203" t="s">
        <v>151</v>
      </c>
      <c r="G9" s="206" t="s">
        <v>202</v>
      </c>
      <c r="H9" s="204">
        <v>1</v>
      </c>
      <c r="I9" s="207">
        <v>43102</v>
      </c>
      <c r="J9" s="208">
        <v>1000000000</v>
      </c>
      <c r="K9" s="209">
        <v>1</v>
      </c>
      <c r="L9" s="210">
        <v>43287</v>
      </c>
      <c r="M9" s="206">
        <v>1000000000</v>
      </c>
      <c r="N9" s="211">
        <v>1</v>
      </c>
      <c r="O9" s="206" t="s">
        <v>124</v>
      </c>
      <c r="P9" s="212" t="s">
        <v>125</v>
      </c>
      <c r="Q9" s="202" t="s">
        <v>171</v>
      </c>
      <c r="R9" s="205"/>
      <c r="S9" s="204">
        <v>1</v>
      </c>
      <c r="T9" s="205"/>
      <c r="U9" s="204"/>
    </row>
    <row r="10" spans="1:50" s="170" customFormat="1" ht="15" customHeight="1" x14ac:dyDescent="0.25">
      <c r="A10" s="192" t="s">
        <v>300</v>
      </c>
      <c r="B10" s="193" t="s">
        <v>224</v>
      </c>
      <c r="C10" s="194" t="s">
        <v>123</v>
      </c>
      <c r="D10" s="195" t="s">
        <v>357</v>
      </c>
      <c r="E10" s="194">
        <v>1</v>
      </c>
      <c r="F10" s="193" t="s">
        <v>240</v>
      </c>
      <c r="G10" s="196" t="s">
        <v>229</v>
      </c>
      <c r="H10" s="194">
        <v>0</v>
      </c>
      <c r="I10" s="282">
        <v>43102</v>
      </c>
      <c r="J10" s="198">
        <v>1961820000</v>
      </c>
      <c r="K10" s="199">
        <v>1</v>
      </c>
      <c r="L10" s="200" t="s">
        <v>299</v>
      </c>
      <c r="M10" s="196">
        <v>0</v>
      </c>
      <c r="N10" s="193">
        <v>0</v>
      </c>
      <c r="O10" s="196" t="s">
        <v>124</v>
      </c>
      <c r="P10" s="201" t="s">
        <v>126</v>
      </c>
      <c r="Q10" s="192" t="s">
        <v>34</v>
      </c>
      <c r="R10" s="195"/>
      <c r="S10" s="194">
        <v>1</v>
      </c>
      <c r="T10" s="195"/>
      <c r="U10" s="194"/>
    </row>
    <row r="11" spans="1:50" s="170" customFormat="1" ht="15" customHeight="1" x14ac:dyDescent="0.25">
      <c r="A11" s="202" t="s">
        <v>213</v>
      </c>
      <c r="B11" s="203" t="s">
        <v>224</v>
      </c>
      <c r="C11" s="204" t="s">
        <v>123</v>
      </c>
      <c r="D11" s="205" t="s">
        <v>357</v>
      </c>
      <c r="E11" s="204">
        <v>1</v>
      </c>
      <c r="F11" s="203" t="s">
        <v>240</v>
      </c>
      <c r="G11" s="206" t="s">
        <v>229</v>
      </c>
      <c r="H11" s="204">
        <v>0</v>
      </c>
      <c r="I11" s="207">
        <v>43102</v>
      </c>
      <c r="J11" s="208">
        <v>1961820000</v>
      </c>
      <c r="K11" s="209">
        <v>1</v>
      </c>
      <c r="L11" s="210" t="s">
        <v>299</v>
      </c>
      <c r="M11" s="206">
        <v>0</v>
      </c>
      <c r="N11" s="211">
        <v>0</v>
      </c>
      <c r="O11" s="206" t="s">
        <v>124</v>
      </c>
      <c r="P11" s="212" t="s">
        <v>126</v>
      </c>
      <c r="Q11" s="202" t="s">
        <v>12</v>
      </c>
      <c r="R11" s="205"/>
      <c r="S11" s="204">
        <v>1</v>
      </c>
      <c r="T11" s="205"/>
      <c r="U11" s="204"/>
    </row>
    <row r="12" spans="1:50" s="170" customFormat="1" ht="15" customHeight="1" x14ac:dyDescent="0.25">
      <c r="A12" s="192" t="s">
        <v>188</v>
      </c>
      <c r="B12" s="193" t="s">
        <v>150</v>
      </c>
      <c r="C12" s="194" t="s">
        <v>123</v>
      </c>
      <c r="D12" s="195" t="s">
        <v>357</v>
      </c>
      <c r="E12" s="194">
        <v>1</v>
      </c>
      <c r="F12" s="193" t="s">
        <v>196</v>
      </c>
      <c r="G12" s="196" t="s">
        <v>201</v>
      </c>
      <c r="H12" s="194">
        <v>0</v>
      </c>
      <c r="I12" s="282">
        <v>43109</v>
      </c>
      <c r="J12" s="198">
        <v>20000000</v>
      </c>
      <c r="K12" s="199">
        <v>1</v>
      </c>
      <c r="L12" s="200">
        <v>43109</v>
      </c>
      <c r="M12" s="196">
        <v>20000000</v>
      </c>
      <c r="N12" s="193">
        <v>1</v>
      </c>
      <c r="O12" s="196" t="s">
        <v>124</v>
      </c>
      <c r="P12" s="201" t="s">
        <v>126</v>
      </c>
      <c r="Q12" s="192" t="s">
        <v>35</v>
      </c>
      <c r="R12" s="195"/>
      <c r="S12" s="194">
        <v>1</v>
      </c>
      <c r="T12" s="195"/>
      <c r="U12" s="194"/>
    </row>
    <row r="13" spans="1:50" s="170" customFormat="1" ht="15" customHeight="1" x14ac:dyDescent="0.25">
      <c r="A13" s="202" t="s">
        <v>214</v>
      </c>
      <c r="B13" s="203" t="s">
        <v>225</v>
      </c>
      <c r="C13" s="204" t="s">
        <v>123</v>
      </c>
      <c r="D13" s="205" t="s">
        <v>357</v>
      </c>
      <c r="E13" s="204">
        <v>1</v>
      </c>
      <c r="F13" s="203" t="s">
        <v>241</v>
      </c>
      <c r="G13" s="206" t="s">
        <v>123</v>
      </c>
      <c r="H13" s="204">
        <v>0</v>
      </c>
      <c r="I13" s="207">
        <v>43129</v>
      </c>
      <c r="J13" s="208">
        <v>1181280355.9200001</v>
      </c>
      <c r="K13" s="209">
        <v>1</v>
      </c>
      <c r="L13" s="210">
        <v>43235</v>
      </c>
      <c r="M13" s="206">
        <v>1550000000</v>
      </c>
      <c r="N13" s="211">
        <v>1</v>
      </c>
      <c r="O13" s="206" t="s">
        <v>124</v>
      </c>
      <c r="P13" s="212" t="s">
        <v>126</v>
      </c>
      <c r="Q13" s="202" t="s">
        <v>17</v>
      </c>
      <c r="R13" s="205"/>
      <c r="S13" s="204">
        <v>0.80410000000000004</v>
      </c>
      <c r="T13" s="205"/>
      <c r="U13" s="204">
        <v>0.19589999999999999</v>
      </c>
    </row>
    <row r="14" spans="1:50" s="170" customFormat="1" ht="15" customHeight="1" x14ac:dyDescent="0.25">
      <c r="A14" s="192" t="s">
        <v>187</v>
      </c>
      <c r="B14" s="193" t="s">
        <v>150</v>
      </c>
      <c r="C14" s="194" t="s">
        <v>123</v>
      </c>
      <c r="D14" s="195" t="s">
        <v>357</v>
      </c>
      <c r="E14" s="194">
        <v>1</v>
      </c>
      <c r="F14" s="193" t="s">
        <v>195</v>
      </c>
      <c r="G14" s="196" t="s">
        <v>123</v>
      </c>
      <c r="H14" s="194">
        <v>0</v>
      </c>
      <c r="I14" s="282">
        <v>43129</v>
      </c>
      <c r="J14" s="198">
        <v>1550000000</v>
      </c>
      <c r="K14" s="199">
        <v>1</v>
      </c>
      <c r="L14" s="200">
        <v>43266</v>
      </c>
      <c r="M14" s="196">
        <v>1033327005.63</v>
      </c>
      <c r="N14" s="193">
        <v>1</v>
      </c>
      <c r="O14" s="196" t="s">
        <v>124</v>
      </c>
      <c r="P14" s="201" t="s">
        <v>126</v>
      </c>
      <c r="Q14" s="192" t="s">
        <v>11</v>
      </c>
      <c r="R14" s="195"/>
      <c r="S14" s="194">
        <v>1</v>
      </c>
      <c r="T14" s="195"/>
      <c r="U14" s="194"/>
    </row>
    <row r="15" spans="1:50" s="170" customFormat="1" ht="15" customHeight="1" x14ac:dyDescent="0.25">
      <c r="A15" s="202" t="s">
        <v>259</v>
      </c>
      <c r="B15" s="203" t="s">
        <v>150</v>
      </c>
      <c r="C15" s="204" t="s">
        <v>123</v>
      </c>
      <c r="D15" s="205" t="s">
        <v>357</v>
      </c>
      <c r="E15" s="204">
        <v>0.95</v>
      </c>
      <c r="F15" s="203" t="s">
        <v>282</v>
      </c>
      <c r="G15" s="206" t="s">
        <v>250</v>
      </c>
      <c r="H15" s="204">
        <v>0</v>
      </c>
      <c r="I15" s="207">
        <v>43131</v>
      </c>
      <c r="J15" s="208">
        <v>20000000</v>
      </c>
      <c r="K15" s="209">
        <v>1</v>
      </c>
      <c r="L15" s="210">
        <v>43256</v>
      </c>
      <c r="M15" s="206">
        <v>20000000</v>
      </c>
      <c r="N15" s="211">
        <v>1</v>
      </c>
      <c r="O15" s="206" t="s">
        <v>124</v>
      </c>
      <c r="P15" s="212" t="s">
        <v>126</v>
      </c>
      <c r="Q15" s="202" t="s">
        <v>10</v>
      </c>
      <c r="R15" s="205"/>
      <c r="S15" s="204">
        <v>1</v>
      </c>
      <c r="T15" s="205"/>
      <c r="U15" s="204"/>
    </row>
    <row r="16" spans="1:50" s="170" customFormat="1" ht="15" customHeight="1" x14ac:dyDescent="0.25">
      <c r="A16" s="192" t="s">
        <v>212</v>
      </c>
      <c r="B16" s="193" t="s">
        <v>224</v>
      </c>
      <c r="C16" s="194" t="s">
        <v>123</v>
      </c>
      <c r="D16" s="195" t="s">
        <v>357</v>
      </c>
      <c r="E16" s="194">
        <v>1</v>
      </c>
      <c r="F16" s="193" t="s">
        <v>239</v>
      </c>
      <c r="G16" s="196" t="s">
        <v>229</v>
      </c>
      <c r="H16" s="194">
        <v>0</v>
      </c>
      <c r="I16" s="282">
        <v>43131</v>
      </c>
      <c r="J16" s="198">
        <v>292522000</v>
      </c>
      <c r="K16" s="199">
        <v>1</v>
      </c>
      <c r="L16" s="200" t="s">
        <v>299</v>
      </c>
      <c r="M16" s="196">
        <v>0</v>
      </c>
      <c r="N16" s="193">
        <v>0</v>
      </c>
      <c r="O16" s="196" t="s">
        <v>124</v>
      </c>
      <c r="P16" s="201" t="s">
        <v>126</v>
      </c>
      <c r="Q16" s="192" t="s">
        <v>12</v>
      </c>
      <c r="R16" s="195"/>
      <c r="S16" s="194">
        <v>1</v>
      </c>
      <c r="T16" s="195"/>
      <c r="U16" s="194"/>
    </row>
    <row r="17" spans="1:21" s="170" customFormat="1" ht="15" customHeight="1" x14ac:dyDescent="0.25">
      <c r="A17" s="202" t="s">
        <v>211</v>
      </c>
      <c r="B17" s="203" t="s">
        <v>150</v>
      </c>
      <c r="C17" s="204" t="s">
        <v>123</v>
      </c>
      <c r="D17" s="205" t="s">
        <v>357</v>
      </c>
      <c r="E17" s="204">
        <v>1</v>
      </c>
      <c r="F17" s="203" t="s">
        <v>238</v>
      </c>
      <c r="G17" s="206" t="s">
        <v>123</v>
      </c>
      <c r="H17" s="204">
        <v>0</v>
      </c>
      <c r="I17" s="207">
        <v>43132</v>
      </c>
      <c r="J17" s="208">
        <v>1028757000</v>
      </c>
      <c r="K17" s="209">
        <v>1</v>
      </c>
      <c r="L17" s="210">
        <v>43171</v>
      </c>
      <c r="M17" s="206">
        <v>452206496</v>
      </c>
      <c r="N17" s="211">
        <v>1</v>
      </c>
      <c r="O17" s="206" t="s">
        <v>124</v>
      </c>
      <c r="P17" s="212" t="s">
        <v>126</v>
      </c>
      <c r="Q17" s="202" t="s">
        <v>153</v>
      </c>
      <c r="R17" s="205"/>
      <c r="S17" s="204">
        <v>0.58320000000000005</v>
      </c>
      <c r="T17" s="205"/>
      <c r="U17" s="204">
        <v>0.4168</v>
      </c>
    </row>
    <row r="18" spans="1:21" s="170" customFormat="1" ht="15" customHeight="1" x14ac:dyDescent="0.25">
      <c r="A18" s="192" t="s">
        <v>190</v>
      </c>
      <c r="B18" s="193" t="s">
        <v>150</v>
      </c>
      <c r="C18" s="194" t="s">
        <v>123</v>
      </c>
      <c r="D18" s="195" t="s">
        <v>357</v>
      </c>
      <c r="E18" s="194">
        <v>1</v>
      </c>
      <c r="F18" s="193" t="s">
        <v>198</v>
      </c>
      <c r="G18" s="196" t="s">
        <v>123</v>
      </c>
      <c r="H18" s="194">
        <v>0.81200000000000006</v>
      </c>
      <c r="I18" s="282">
        <v>43132</v>
      </c>
      <c r="J18" s="198">
        <v>514335131</v>
      </c>
      <c r="K18" s="199">
        <v>1</v>
      </c>
      <c r="L18" s="200" t="s">
        <v>299</v>
      </c>
      <c r="M18" s="196">
        <v>0</v>
      </c>
      <c r="N18" s="193">
        <v>0</v>
      </c>
      <c r="O18" s="196" t="s">
        <v>152</v>
      </c>
      <c r="P18" s="201" t="s">
        <v>125</v>
      </c>
      <c r="Q18" s="192" t="s">
        <v>153</v>
      </c>
      <c r="R18" s="195"/>
      <c r="S18" s="194">
        <v>1</v>
      </c>
      <c r="T18" s="195"/>
      <c r="U18" s="194"/>
    </row>
    <row r="19" spans="1:21" s="170" customFormat="1" ht="15" customHeight="1" x14ac:dyDescent="0.25">
      <c r="A19" s="202" t="s">
        <v>301</v>
      </c>
      <c r="B19" s="203" t="s">
        <v>224</v>
      </c>
      <c r="C19" s="204" t="s">
        <v>123</v>
      </c>
      <c r="D19" s="205" t="s">
        <v>357</v>
      </c>
      <c r="E19" s="204">
        <v>1</v>
      </c>
      <c r="F19" s="203" t="s">
        <v>359</v>
      </c>
      <c r="G19" s="206" t="s">
        <v>123</v>
      </c>
      <c r="H19" s="204">
        <v>0</v>
      </c>
      <c r="I19" s="207">
        <v>43145</v>
      </c>
      <c r="J19" s="208">
        <v>836175200</v>
      </c>
      <c r="K19" s="209">
        <v>1</v>
      </c>
      <c r="L19" s="210">
        <v>43312</v>
      </c>
      <c r="M19" s="206">
        <v>835000000</v>
      </c>
      <c r="N19" s="211">
        <v>1</v>
      </c>
      <c r="O19" s="206" t="s">
        <v>124</v>
      </c>
      <c r="P19" s="212" t="s">
        <v>126</v>
      </c>
      <c r="Q19" s="202" t="s">
        <v>169</v>
      </c>
      <c r="R19" s="205"/>
      <c r="S19" s="204">
        <v>1</v>
      </c>
      <c r="T19" s="205"/>
      <c r="U19" s="204"/>
    </row>
    <row r="20" spans="1:21" s="170" customFormat="1" ht="15" customHeight="1" x14ac:dyDescent="0.25">
      <c r="A20" s="192" t="s">
        <v>302</v>
      </c>
      <c r="B20" s="193" t="s">
        <v>224</v>
      </c>
      <c r="C20" s="194" t="s">
        <v>123</v>
      </c>
      <c r="D20" s="195" t="s">
        <v>357</v>
      </c>
      <c r="E20" s="194">
        <v>1</v>
      </c>
      <c r="F20" s="193" t="s">
        <v>359</v>
      </c>
      <c r="G20" s="196" t="s">
        <v>123</v>
      </c>
      <c r="H20" s="194">
        <v>0</v>
      </c>
      <c r="I20" s="282">
        <v>43145</v>
      </c>
      <c r="J20" s="198">
        <v>835000000</v>
      </c>
      <c r="K20" s="199">
        <v>1</v>
      </c>
      <c r="L20" s="200" t="s">
        <v>299</v>
      </c>
      <c r="M20" s="196">
        <v>0</v>
      </c>
      <c r="N20" s="193">
        <v>0</v>
      </c>
      <c r="O20" s="196" t="s">
        <v>124</v>
      </c>
      <c r="P20" s="201" t="s">
        <v>126</v>
      </c>
      <c r="Q20" s="192" t="s">
        <v>169</v>
      </c>
      <c r="R20" s="195"/>
      <c r="S20" s="194">
        <v>1</v>
      </c>
      <c r="T20" s="195"/>
      <c r="U20" s="194"/>
    </row>
    <row r="21" spans="1:21" s="170" customFormat="1" ht="15" customHeight="1" x14ac:dyDescent="0.25">
      <c r="A21" s="202" t="s">
        <v>263</v>
      </c>
      <c r="B21" s="203" t="s">
        <v>150</v>
      </c>
      <c r="C21" s="204" t="s">
        <v>229</v>
      </c>
      <c r="D21" s="205" t="s">
        <v>357</v>
      </c>
      <c r="E21" s="204">
        <v>1</v>
      </c>
      <c r="F21" s="203" t="s">
        <v>286</v>
      </c>
      <c r="G21" s="206" t="s">
        <v>123</v>
      </c>
      <c r="H21" s="204">
        <v>0</v>
      </c>
      <c r="I21" s="207">
        <v>43152</v>
      </c>
      <c r="J21" s="208">
        <v>20000000</v>
      </c>
      <c r="K21" s="209">
        <v>1</v>
      </c>
      <c r="L21" s="210" t="s">
        <v>299</v>
      </c>
      <c r="M21" s="206">
        <v>0</v>
      </c>
      <c r="N21" s="211">
        <v>0</v>
      </c>
      <c r="O21" s="206" t="s">
        <v>124</v>
      </c>
      <c r="P21" s="212" t="s">
        <v>126</v>
      </c>
      <c r="Q21" s="202" t="s">
        <v>168</v>
      </c>
      <c r="R21" s="205"/>
      <c r="S21" s="204">
        <v>1</v>
      </c>
      <c r="T21" s="205"/>
      <c r="U21" s="204"/>
    </row>
    <row r="22" spans="1:21" s="170" customFormat="1" ht="15" customHeight="1" x14ac:dyDescent="0.25">
      <c r="A22" s="192" t="s">
        <v>219</v>
      </c>
      <c r="B22" s="193" t="s">
        <v>228</v>
      </c>
      <c r="C22" s="194" t="s">
        <v>229</v>
      </c>
      <c r="D22" s="195" t="s">
        <v>357</v>
      </c>
      <c r="E22" s="194">
        <v>1</v>
      </c>
      <c r="F22" s="193" t="s">
        <v>245</v>
      </c>
      <c r="G22" s="196" t="s">
        <v>123</v>
      </c>
      <c r="H22" s="194">
        <v>0</v>
      </c>
      <c r="I22" s="282">
        <v>43172</v>
      </c>
      <c r="J22" s="198">
        <v>156611440</v>
      </c>
      <c r="K22" s="199">
        <v>1</v>
      </c>
      <c r="L22" s="200">
        <v>43182</v>
      </c>
      <c r="M22" s="196">
        <v>159257620</v>
      </c>
      <c r="N22" s="193">
        <v>1</v>
      </c>
      <c r="O22" s="196" t="s">
        <v>124</v>
      </c>
      <c r="P22" s="201" t="s">
        <v>126</v>
      </c>
      <c r="Q22" s="192" t="s">
        <v>168</v>
      </c>
      <c r="R22" s="195"/>
      <c r="S22" s="194">
        <v>1</v>
      </c>
      <c r="T22" s="195"/>
      <c r="U22" s="194"/>
    </row>
    <row r="23" spans="1:21" s="170" customFormat="1" ht="15" customHeight="1" x14ac:dyDescent="0.25">
      <c r="A23" s="202" t="s">
        <v>191</v>
      </c>
      <c r="B23" s="203" t="s">
        <v>193</v>
      </c>
      <c r="C23" s="204" t="s">
        <v>123</v>
      </c>
      <c r="D23" s="205" t="s">
        <v>357</v>
      </c>
      <c r="E23" s="204">
        <v>0.25</v>
      </c>
      <c r="F23" s="203" t="s">
        <v>199</v>
      </c>
      <c r="G23" s="206" t="s">
        <v>123</v>
      </c>
      <c r="H23" s="204">
        <v>0</v>
      </c>
      <c r="I23" s="207">
        <v>43174</v>
      </c>
      <c r="J23" s="208">
        <v>120000000</v>
      </c>
      <c r="K23" s="209">
        <v>1</v>
      </c>
      <c r="L23" s="210"/>
      <c r="M23" s="206">
        <v>0</v>
      </c>
      <c r="N23" s="211">
        <v>0</v>
      </c>
      <c r="O23" s="206" t="s">
        <v>124</v>
      </c>
      <c r="P23" s="212" t="s">
        <v>125</v>
      </c>
      <c r="Q23" s="202" t="s">
        <v>174</v>
      </c>
      <c r="R23" s="205"/>
      <c r="S23" s="204">
        <v>1</v>
      </c>
      <c r="T23" s="205"/>
      <c r="U23" s="204"/>
    </row>
    <row r="24" spans="1:21" s="170" customFormat="1" ht="15" customHeight="1" x14ac:dyDescent="0.25">
      <c r="A24" s="192" t="s">
        <v>189</v>
      </c>
      <c r="B24" s="193" t="s">
        <v>150</v>
      </c>
      <c r="C24" s="194" t="s">
        <v>123</v>
      </c>
      <c r="D24" s="195" t="s">
        <v>357</v>
      </c>
      <c r="E24" s="194">
        <v>1</v>
      </c>
      <c r="F24" s="193" t="s">
        <v>197</v>
      </c>
      <c r="G24" s="196" t="s">
        <v>123</v>
      </c>
      <c r="H24" s="194">
        <v>0</v>
      </c>
      <c r="I24" s="282">
        <v>43175</v>
      </c>
      <c r="J24" s="198">
        <v>47685801722.332039</v>
      </c>
      <c r="K24" s="199">
        <v>1</v>
      </c>
      <c r="L24" s="200"/>
      <c r="M24" s="196">
        <v>0</v>
      </c>
      <c r="N24" s="193">
        <v>0</v>
      </c>
      <c r="O24" s="196" t="s">
        <v>203</v>
      </c>
      <c r="P24" s="201" t="s">
        <v>127</v>
      </c>
      <c r="Q24" s="192" t="s">
        <v>14</v>
      </c>
      <c r="R24" s="195">
        <v>0.12529999999999999</v>
      </c>
      <c r="S24" s="194">
        <v>0.6099</v>
      </c>
      <c r="T24" s="195"/>
      <c r="U24" s="194">
        <v>0.26479999999999998</v>
      </c>
    </row>
    <row r="25" spans="1:21" s="170" customFormat="1" ht="15" customHeight="1" x14ac:dyDescent="0.25">
      <c r="A25" s="202" t="s">
        <v>210</v>
      </c>
      <c r="B25" s="203" t="s">
        <v>150</v>
      </c>
      <c r="C25" s="204" t="s">
        <v>123</v>
      </c>
      <c r="D25" s="205" t="s">
        <v>357</v>
      </c>
      <c r="E25" s="204">
        <v>0.21832504145406184</v>
      </c>
      <c r="F25" s="203" t="s">
        <v>237</v>
      </c>
      <c r="G25" s="206" t="s">
        <v>249</v>
      </c>
      <c r="H25" s="204">
        <v>0</v>
      </c>
      <c r="I25" s="207">
        <v>43187</v>
      </c>
      <c r="J25" s="208">
        <v>4792957021.4399996</v>
      </c>
      <c r="K25" s="209">
        <v>1</v>
      </c>
      <c r="L25" s="210"/>
      <c r="M25" s="206">
        <v>0</v>
      </c>
      <c r="N25" s="211">
        <v>0</v>
      </c>
      <c r="O25" s="206" t="s">
        <v>124</v>
      </c>
      <c r="P25" s="212" t="s">
        <v>126</v>
      </c>
      <c r="Q25" s="202" t="s">
        <v>175</v>
      </c>
      <c r="R25" s="205"/>
      <c r="S25" s="204">
        <v>1</v>
      </c>
      <c r="T25" s="205"/>
      <c r="U25" s="204"/>
    </row>
    <row r="26" spans="1:21" s="170" customFormat="1" ht="15" customHeight="1" x14ac:dyDescent="0.25">
      <c r="A26" s="192" t="s">
        <v>166</v>
      </c>
      <c r="B26" s="193" t="s">
        <v>194</v>
      </c>
      <c r="C26" s="194" t="s">
        <v>123</v>
      </c>
      <c r="D26" s="195" t="s">
        <v>357</v>
      </c>
      <c r="E26" s="194">
        <v>0.49</v>
      </c>
      <c r="F26" s="193" t="s">
        <v>200</v>
      </c>
      <c r="G26" s="196" t="s">
        <v>123</v>
      </c>
      <c r="H26" s="194">
        <v>0</v>
      </c>
      <c r="I26" s="282">
        <v>43187</v>
      </c>
      <c r="J26" s="198">
        <v>271901961</v>
      </c>
      <c r="K26" s="199">
        <v>1</v>
      </c>
      <c r="L26" s="200">
        <v>43263</v>
      </c>
      <c r="M26" s="196">
        <v>3459460592.1599998</v>
      </c>
      <c r="N26" s="193">
        <v>1</v>
      </c>
      <c r="O26" s="196" t="s">
        <v>124</v>
      </c>
      <c r="P26" s="201" t="s">
        <v>126</v>
      </c>
      <c r="Q26" s="192" t="s">
        <v>169</v>
      </c>
      <c r="R26" s="195"/>
      <c r="S26" s="194">
        <v>1</v>
      </c>
      <c r="T26" s="195"/>
      <c r="U26" s="194"/>
    </row>
    <row r="27" spans="1:21" s="170" customFormat="1" ht="15" customHeight="1" x14ac:dyDescent="0.25">
      <c r="A27" s="202" t="s">
        <v>217</v>
      </c>
      <c r="B27" s="203" t="s">
        <v>221</v>
      </c>
      <c r="C27" s="204" t="s">
        <v>229</v>
      </c>
      <c r="D27" s="205" t="s">
        <v>357</v>
      </c>
      <c r="E27" s="204">
        <v>0.31</v>
      </c>
      <c r="F27" s="203" t="s">
        <v>232</v>
      </c>
      <c r="G27" s="206" t="s">
        <v>123</v>
      </c>
      <c r="H27" s="204">
        <v>0</v>
      </c>
      <c r="I27" s="207">
        <v>43199</v>
      </c>
      <c r="J27" s="208">
        <v>3976821900</v>
      </c>
      <c r="K27" s="209">
        <v>1</v>
      </c>
      <c r="L27" s="210">
        <v>43257</v>
      </c>
      <c r="M27" s="206">
        <v>3976821900</v>
      </c>
      <c r="N27" s="211">
        <v>1</v>
      </c>
      <c r="O27" s="206" t="s">
        <v>124</v>
      </c>
      <c r="P27" s="212" t="s">
        <v>126</v>
      </c>
      <c r="Q27" s="202" t="s">
        <v>11</v>
      </c>
      <c r="R27" s="205"/>
      <c r="S27" s="204">
        <v>0.82609999999999995</v>
      </c>
      <c r="T27" s="205"/>
      <c r="U27" s="204">
        <v>0.1739</v>
      </c>
    </row>
    <row r="28" spans="1:21" s="170" customFormat="1" ht="15" customHeight="1" x14ac:dyDescent="0.25">
      <c r="A28" s="192" t="s">
        <v>266</v>
      </c>
      <c r="B28" s="193" t="s">
        <v>150</v>
      </c>
      <c r="C28" s="194" t="s">
        <v>123</v>
      </c>
      <c r="D28" s="195" t="s">
        <v>357</v>
      </c>
      <c r="E28" s="194">
        <v>1</v>
      </c>
      <c r="F28" s="193" t="s">
        <v>289</v>
      </c>
      <c r="G28" s="196" t="s">
        <v>229</v>
      </c>
      <c r="H28" s="194">
        <v>0</v>
      </c>
      <c r="I28" s="282">
        <v>43207</v>
      </c>
      <c r="J28" s="198">
        <v>0</v>
      </c>
      <c r="K28" s="199">
        <v>1</v>
      </c>
      <c r="L28" s="200">
        <v>43336</v>
      </c>
      <c r="M28" s="196">
        <v>0</v>
      </c>
      <c r="N28" s="193">
        <v>1</v>
      </c>
      <c r="O28" s="196" t="s">
        <v>124</v>
      </c>
      <c r="P28" s="201" t="s">
        <v>126</v>
      </c>
      <c r="Q28" s="192" t="s">
        <v>35</v>
      </c>
      <c r="R28" s="195"/>
      <c r="S28" s="194">
        <v>1</v>
      </c>
      <c r="T28" s="195"/>
      <c r="U28" s="194"/>
    </row>
    <row r="29" spans="1:21" s="170" customFormat="1" ht="15" customHeight="1" x14ac:dyDescent="0.25">
      <c r="A29" s="202" t="s">
        <v>209</v>
      </c>
      <c r="B29" s="203" t="s">
        <v>223</v>
      </c>
      <c r="C29" s="204" t="s">
        <v>123</v>
      </c>
      <c r="D29" s="205" t="s">
        <v>358</v>
      </c>
      <c r="E29" s="204">
        <v>0.748</v>
      </c>
      <c r="F29" s="203" t="s">
        <v>236</v>
      </c>
      <c r="G29" s="206" t="s">
        <v>123</v>
      </c>
      <c r="H29" s="204">
        <v>0</v>
      </c>
      <c r="I29" s="207">
        <v>43213</v>
      </c>
      <c r="J29" s="208">
        <v>5486277777.5</v>
      </c>
      <c r="K29" s="209">
        <v>1</v>
      </c>
      <c r="L29" s="210">
        <v>43384</v>
      </c>
      <c r="M29" s="206">
        <v>5952040000</v>
      </c>
      <c r="N29" s="211">
        <v>1</v>
      </c>
      <c r="O29" s="206" t="s">
        <v>124</v>
      </c>
      <c r="P29" s="212" t="s">
        <v>126</v>
      </c>
      <c r="Q29" s="202" t="s">
        <v>172</v>
      </c>
      <c r="R29" s="205"/>
      <c r="S29" s="204">
        <v>1</v>
      </c>
      <c r="T29" s="205"/>
      <c r="U29" s="204"/>
    </row>
    <row r="30" spans="1:21" s="170" customFormat="1" ht="15" customHeight="1" x14ac:dyDescent="0.25">
      <c r="A30" s="192" t="s">
        <v>216</v>
      </c>
      <c r="B30" s="193" t="s">
        <v>150</v>
      </c>
      <c r="C30" s="194" t="s">
        <v>230</v>
      </c>
      <c r="D30" s="195" t="s">
        <v>357</v>
      </c>
      <c r="E30" s="194">
        <v>1</v>
      </c>
      <c r="F30" s="193" t="s">
        <v>243</v>
      </c>
      <c r="G30" s="196" t="s">
        <v>123</v>
      </c>
      <c r="H30" s="194">
        <v>0</v>
      </c>
      <c r="I30" s="282">
        <v>43214</v>
      </c>
      <c r="J30" s="198">
        <v>1647341173</v>
      </c>
      <c r="K30" s="199">
        <v>1</v>
      </c>
      <c r="L30" s="200">
        <v>43374</v>
      </c>
      <c r="M30" s="196">
        <v>1845241201.3600001</v>
      </c>
      <c r="N30" s="193">
        <v>1</v>
      </c>
      <c r="O30" s="196" t="s">
        <v>124</v>
      </c>
      <c r="P30" s="201" t="s">
        <v>126</v>
      </c>
      <c r="Q30" s="192" t="s">
        <v>16</v>
      </c>
      <c r="R30" s="195"/>
      <c r="S30" s="194">
        <v>1</v>
      </c>
      <c r="T30" s="195"/>
      <c r="U30" s="194"/>
    </row>
    <row r="31" spans="1:21" s="170" customFormat="1" ht="15" customHeight="1" x14ac:dyDescent="0.25">
      <c r="A31" s="202" t="s">
        <v>303</v>
      </c>
      <c r="B31" s="203" t="s">
        <v>150</v>
      </c>
      <c r="C31" s="204" t="s">
        <v>123</v>
      </c>
      <c r="D31" s="205" t="s">
        <v>357</v>
      </c>
      <c r="E31" s="204">
        <v>1</v>
      </c>
      <c r="F31" s="203" t="s">
        <v>360</v>
      </c>
      <c r="G31" s="206" t="s">
        <v>123</v>
      </c>
      <c r="H31" s="204">
        <v>0</v>
      </c>
      <c r="I31" s="207">
        <v>43215</v>
      </c>
      <c r="J31" s="208">
        <v>20000000</v>
      </c>
      <c r="K31" s="209">
        <v>1</v>
      </c>
      <c r="L31" s="210">
        <v>43377</v>
      </c>
      <c r="M31" s="206">
        <v>20000000</v>
      </c>
      <c r="N31" s="211">
        <v>1</v>
      </c>
      <c r="O31" s="206" t="s">
        <v>124</v>
      </c>
      <c r="P31" s="212" t="s">
        <v>126</v>
      </c>
      <c r="Q31" s="202" t="s">
        <v>169</v>
      </c>
      <c r="R31" s="205"/>
      <c r="S31" s="204">
        <v>1</v>
      </c>
      <c r="T31" s="205"/>
      <c r="U31" s="204"/>
    </row>
    <row r="32" spans="1:21" s="170" customFormat="1" ht="15" customHeight="1" x14ac:dyDescent="0.25">
      <c r="A32" s="192" t="s">
        <v>215</v>
      </c>
      <c r="B32" s="193" t="s">
        <v>226</v>
      </c>
      <c r="C32" s="194" t="s">
        <v>123</v>
      </c>
      <c r="D32" s="195" t="s">
        <v>357</v>
      </c>
      <c r="E32" s="194">
        <v>0.96499999999999997</v>
      </c>
      <c r="F32" s="193" t="s">
        <v>242</v>
      </c>
      <c r="G32" s="196" t="s">
        <v>229</v>
      </c>
      <c r="H32" s="194">
        <v>0</v>
      </c>
      <c r="I32" s="282">
        <v>43216</v>
      </c>
      <c r="J32" s="198">
        <v>154400000</v>
      </c>
      <c r="K32" s="199">
        <v>1</v>
      </c>
      <c r="L32" s="200" t="s">
        <v>299</v>
      </c>
      <c r="M32" s="196">
        <v>0</v>
      </c>
      <c r="N32" s="193">
        <v>0</v>
      </c>
      <c r="O32" s="196" t="s">
        <v>124</v>
      </c>
      <c r="P32" s="201" t="s">
        <v>126</v>
      </c>
      <c r="Q32" s="192" t="s">
        <v>15</v>
      </c>
      <c r="R32" s="195"/>
      <c r="S32" s="194">
        <v>1</v>
      </c>
      <c r="T32" s="195"/>
      <c r="U32" s="194"/>
    </row>
    <row r="33" spans="1:21" s="170" customFormat="1" ht="15" customHeight="1" x14ac:dyDescent="0.25">
      <c r="A33" s="202" t="s">
        <v>262</v>
      </c>
      <c r="B33" s="203" t="s">
        <v>150</v>
      </c>
      <c r="C33" s="204" t="s">
        <v>123</v>
      </c>
      <c r="D33" s="205" t="s">
        <v>357</v>
      </c>
      <c r="E33" s="204">
        <v>0.4</v>
      </c>
      <c r="F33" s="203" t="s">
        <v>285</v>
      </c>
      <c r="G33" s="206" t="s">
        <v>123</v>
      </c>
      <c r="H33" s="204">
        <v>0</v>
      </c>
      <c r="I33" s="207">
        <v>43231</v>
      </c>
      <c r="J33" s="208">
        <v>20000000</v>
      </c>
      <c r="K33" s="209">
        <v>1</v>
      </c>
      <c r="L33" s="210" t="s">
        <v>299</v>
      </c>
      <c r="M33" s="206">
        <v>0</v>
      </c>
      <c r="N33" s="211">
        <v>0</v>
      </c>
      <c r="O33" s="206" t="s">
        <v>124</v>
      </c>
      <c r="P33" s="212" t="s">
        <v>125</v>
      </c>
      <c r="Q33" s="202" t="s">
        <v>176</v>
      </c>
      <c r="R33" s="205"/>
      <c r="S33" s="204">
        <v>1</v>
      </c>
      <c r="T33" s="205"/>
      <c r="U33" s="204"/>
    </row>
    <row r="34" spans="1:21" s="170" customFormat="1" ht="15" customHeight="1" x14ac:dyDescent="0.25">
      <c r="A34" s="192" t="s">
        <v>218</v>
      </c>
      <c r="B34" s="193" t="s">
        <v>227</v>
      </c>
      <c r="C34" s="194" t="s">
        <v>123</v>
      </c>
      <c r="D34" s="195" t="s">
        <v>357</v>
      </c>
      <c r="E34" s="194">
        <v>1</v>
      </c>
      <c r="F34" s="193" t="s">
        <v>244</v>
      </c>
      <c r="G34" s="196" t="s">
        <v>202</v>
      </c>
      <c r="H34" s="194">
        <v>0</v>
      </c>
      <c r="I34" s="282">
        <v>43243</v>
      </c>
      <c r="J34" s="198">
        <v>0</v>
      </c>
      <c r="K34" s="199">
        <v>1</v>
      </c>
      <c r="L34" s="200">
        <v>43343</v>
      </c>
      <c r="M34" s="196">
        <v>0</v>
      </c>
      <c r="N34" s="193">
        <v>1</v>
      </c>
      <c r="O34" s="196" t="s">
        <v>124</v>
      </c>
      <c r="P34" s="201" t="s">
        <v>126</v>
      </c>
      <c r="Q34" s="192" t="s">
        <v>14</v>
      </c>
      <c r="R34" s="195"/>
      <c r="S34" s="194">
        <v>1</v>
      </c>
      <c r="T34" s="195"/>
      <c r="U34" s="194"/>
    </row>
    <row r="35" spans="1:21" s="170" customFormat="1" ht="15" customHeight="1" x14ac:dyDescent="0.25">
      <c r="A35" s="202" t="s">
        <v>208</v>
      </c>
      <c r="B35" s="203" t="s">
        <v>150</v>
      </c>
      <c r="C35" s="204" t="s">
        <v>123</v>
      </c>
      <c r="D35" s="205" t="s">
        <v>357</v>
      </c>
      <c r="E35" s="204">
        <v>1</v>
      </c>
      <c r="F35" s="203" t="s">
        <v>235</v>
      </c>
      <c r="G35" s="206" t="s">
        <v>248</v>
      </c>
      <c r="H35" s="204">
        <v>0</v>
      </c>
      <c r="I35" s="207">
        <v>43250</v>
      </c>
      <c r="J35" s="208">
        <v>7567290570.1399994</v>
      </c>
      <c r="K35" s="209">
        <v>1</v>
      </c>
      <c r="L35" s="210">
        <v>43255</v>
      </c>
      <c r="M35" s="206">
        <v>5552983848.5799999</v>
      </c>
      <c r="N35" s="211">
        <v>1</v>
      </c>
      <c r="O35" s="206" t="s">
        <v>152</v>
      </c>
      <c r="P35" s="212" t="s">
        <v>126</v>
      </c>
      <c r="Q35" s="202" t="s">
        <v>169</v>
      </c>
      <c r="R35" s="205"/>
      <c r="S35" s="204">
        <v>1</v>
      </c>
      <c r="T35" s="205"/>
      <c r="U35" s="204"/>
    </row>
    <row r="36" spans="1:21" s="170" customFormat="1" ht="15" customHeight="1" x14ac:dyDescent="0.25">
      <c r="A36" s="192" t="s">
        <v>260</v>
      </c>
      <c r="B36" s="193" t="s">
        <v>150</v>
      </c>
      <c r="C36" s="194" t="s">
        <v>123</v>
      </c>
      <c r="D36" s="195" t="s">
        <v>357</v>
      </c>
      <c r="E36" s="194">
        <v>0.7</v>
      </c>
      <c r="F36" s="193" t="s">
        <v>283</v>
      </c>
      <c r="G36" s="196" t="s">
        <v>123</v>
      </c>
      <c r="H36" s="194">
        <v>1</v>
      </c>
      <c r="I36" s="282">
        <v>43258</v>
      </c>
      <c r="J36" s="198">
        <v>20000000</v>
      </c>
      <c r="K36" s="199">
        <v>1</v>
      </c>
      <c r="L36" s="200">
        <v>43343</v>
      </c>
      <c r="M36" s="196">
        <v>20000000</v>
      </c>
      <c r="N36" s="193">
        <v>1</v>
      </c>
      <c r="O36" s="196" t="s">
        <v>124</v>
      </c>
      <c r="P36" s="201" t="s">
        <v>126</v>
      </c>
      <c r="Q36" s="192" t="s">
        <v>170</v>
      </c>
      <c r="R36" s="195"/>
      <c r="S36" s="194">
        <v>1</v>
      </c>
      <c r="T36" s="195"/>
      <c r="U36" s="194"/>
    </row>
    <row r="37" spans="1:21" s="170" customFormat="1" ht="15" customHeight="1" x14ac:dyDescent="0.25">
      <c r="A37" s="202" t="s">
        <v>205</v>
      </c>
      <c r="B37" s="203" t="s">
        <v>150</v>
      </c>
      <c r="C37" s="204" t="s">
        <v>123</v>
      </c>
      <c r="D37" s="205" t="s">
        <v>358</v>
      </c>
      <c r="E37" s="204">
        <v>0.25</v>
      </c>
      <c r="F37" s="203" t="s">
        <v>231</v>
      </c>
      <c r="G37" s="206" t="s">
        <v>229</v>
      </c>
      <c r="H37" s="204">
        <v>0</v>
      </c>
      <c r="I37" s="207">
        <v>43262</v>
      </c>
      <c r="J37" s="208">
        <v>380000000</v>
      </c>
      <c r="K37" s="209">
        <v>1</v>
      </c>
      <c r="L37" s="210">
        <v>43266</v>
      </c>
      <c r="M37" s="206">
        <v>380000000</v>
      </c>
      <c r="N37" s="211">
        <v>1</v>
      </c>
      <c r="O37" s="206" t="s">
        <v>124</v>
      </c>
      <c r="P37" s="212" t="s">
        <v>125</v>
      </c>
      <c r="Q37" s="202" t="s">
        <v>172</v>
      </c>
      <c r="R37" s="205"/>
      <c r="S37" s="204">
        <v>1</v>
      </c>
      <c r="T37" s="205"/>
      <c r="U37" s="204"/>
    </row>
    <row r="38" spans="1:21" s="170" customFormat="1" ht="15" customHeight="1" x14ac:dyDescent="0.25">
      <c r="A38" s="192" t="s">
        <v>304</v>
      </c>
      <c r="B38" s="193" t="s">
        <v>150</v>
      </c>
      <c r="C38" s="194" t="s">
        <v>123</v>
      </c>
      <c r="D38" s="195" t="s">
        <v>357</v>
      </c>
      <c r="E38" s="194">
        <v>1</v>
      </c>
      <c r="F38" s="193" t="s">
        <v>361</v>
      </c>
      <c r="G38" s="196" t="s">
        <v>123</v>
      </c>
      <c r="H38" s="194">
        <v>0</v>
      </c>
      <c r="I38" s="282">
        <v>43263</v>
      </c>
      <c r="J38" s="198">
        <v>255033912.69</v>
      </c>
      <c r="K38" s="199">
        <v>1</v>
      </c>
      <c r="L38" s="200" t="s">
        <v>299</v>
      </c>
      <c r="M38" s="196">
        <v>0</v>
      </c>
      <c r="N38" s="193">
        <v>0</v>
      </c>
      <c r="O38" s="196" t="s">
        <v>124</v>
      </c>
      <c r="P38" s="201" t="s">
        <v>126</v>
      </c>
      <c r="Q38" s="192" t="s">
        <v>176</v>
      </c>
      <c r="R38" s="195"/>
      <c r="S38" s="194">
        <v>1</v>
      </c>
      <c r="T38" s="195"/>
      <c r="U38" s="194"/>
    </row>
    <row r="39" spans="1:21" s="170" customFormat="1" ht="15" customHeight="1" x14ac:dyDescent="0.25">
      <c r="A39" s="202" t="s">
        <v>305</v>
      </c>
      <c r="B39" s="203" t="s">
        <v>150</v>
      </c>
      <c r="C39" s="204" t="s">
        <v>123</v>
      </c>
      <c r="D39" s="205" t="s">
        <v>357</v>
      </c>
      <c r="E39" s="204">
        <v>0.21410000000000001</v>
      </c>
      <c r="F39" s="203" t="s">
        <v>362</v>
      </c>
      <c r="G39" s="206" t="s">
        <v>123</v>
      </c>
      <c r="H39" s="204">
        <v>0</v>
      </c>
      <c r="I39" s="207">
        <v>43266</v>
      </c>
      <c r="J39" s="208">
        <v>763725018.03350604</v>
      </c>
      <c r="K39" s="209">
        <v>1</v>
      </c>
      <c r="L39" s="210">
        <v>43382</v>
      </c>
      <c r="M39" s="206">
        <v>20000000</v>
      </c>
      <c r="N39" s="211">
        <v>1</v>
      </c>
      <c r="O39" s="206" t="s">
        <v>124</v>
      </c>
      <c r="P39" s="212" t="s">
        <v>125</v>
      </c>
      <c r="Q39" s="202" t="s">
        <v>10</v>
      </c>
      <c r="R39" s="205"/>
      <c r="S39" s="204">
        <v>1</v>
      </c>
      <c r="T39" s="205"/>
      <c r="U39" s="204"/>
    </row>
    <row r="40" spans="1:21" s="170" customFormat="1" ht="15" customHeight="1" x14ac:dyDescent="0.25">
      <c r="A40" s="192" t="s">
        <v>269</v>
      </c>
      <c r="B40" s="193" t="s">
        <v>150</v>
      </c>
      <c r="C40" s="194" t="s">
        <v>123</v>
      </c>
      <c r="D40" s="195" t="s">
        <v>357</v>
      </c>
      <c r="E40" s="194">
        <v>0.7</v>
      </c>
      <c r="F40" s="193" t="s">
        <v>291</v>
      </c>
      <c r="G40" s="196" t="s">
        <v>123</v>
      </c>
      <c r="H40" s="194">
        <v>0</v>
      </c>
      <c r="I40" s="282">
        <v>43266</v>
      </c>
      <c r="J40" s="198">
        <v>20000000</v>
      </c>
      <c r="K40" s="199">
        <v>1</v>
      </c>
      <c r="L40" s="200">
        <v>43349</v>
      </c>
      <c r="M40" s="196">
        <v>839049214.25802004</v>
      </c>
      <c r="N40" s="193">
        <v>1</v>
      </c>
      <c r="O40" s="196" t="s">
        <v>124</v>
      </c>
      <c r="P40" s="201" t="s">
        <v>126</v>
      </c>
      <c r="Q40" s="192" t="s">
        <v>173</v>
      </c>
      <c r="R40" s="195"/>
      <c r="S40" s="194">
        <v>1</v>
      </c>
      <c r="T40" s="195"/>
      <c r="U40" s="194"/>
    </row>
    <row r="41" spans="1:21" s="170" customFormat="1" ht="15" customHeight="1" x14ac:dyDescent="0.25">
      <c r="A41" s="202" t="s">
        <v>207</v>
      </c>
      <c r="B41" s="203" t="s">
        <v>150</v>
      </c>
      <c r="C41" s="204" t="s">
        <v>123</v>
      </c>
      <c r="D41" s="205" t="s">
        <v>357</v>
      </c>
      <c r="E41" s="204">
        <v>0.62870000000000004</v>
      </c>
      <c r="F41" s="203" t="s">
        <v>234</v>
      </c>
      <c r="G41" s="206" t="s">
        <v>123</v>
      </c>
      <c r="H41" s="204">
        <v>0</v>
      </c>
      <c r="I41" s="207">
        <v>43276</v>
      </c>
      <c r="J41" s="208">
        <v>20000000</v>
      </c>
      <c r="K41" s="209">
        <v>1</v>
      </c>
      <c r="L41" s="210">
        <v>43276</v>
      </c>
      <c r="M41" s="206">
        <v>20000000</v>
      </c>
      <c r="N41" s="211">
        <v>1</v>
      </c>
      <c r="O41" s="206" t="s">
        <v>124</v>
      </c>
      <c r="P41" s="212" t="s">
        <v>126</v>
      </c>
      <c r="Q41" s="202" t="s">
        <v>170</v>
      </c>
      <c r="R41" s="205"/>
      <c r="S41" s="204">
        <v>1</v>
      </c>
      <c r="T41" s="205"/>
      <c r="U41" s="204"/>
    </row>
    <row r="42" spans="1:21" s="170" customFormat="1" ht="15" customHeight="1" x14ac:dyDescent="0.25">
      <c r="A42" s="192" t="s">
        <v>206</v>
      </c>
      <c r="B42" s="193" t="s">
        <v>222</v>
      </c>
      <c r="C42" s="194" t="s">
        <v>123</v>
      </c>
      <c r="D42" s="195" t="s">
        <v>357</v>
      </c>
      <c r="E42" s="194">
        <v>0.5</v>
      </c>
      <c r="F42" s="193" t="s">
        <v>233</v>
      </c>
      <c r="G42" s="196" t="s">
        <v>247</v>
      </c>
      <c r="H42" s="194">
        <v>0</v>
      </c>
      <c r="I42" s="282">
        <v>43277</v>
      </c>
      <c r="J42" s="198">
        <v>2420000000</v>
      </c>
      <c r="K42" s="199">
        <v>1</v>
      </c>
      <c r="L42" s="200">
        <v>43434</v>
      </c>
      <c r="M42" s="196">
        <v>2420000000</v>
      </c>
      <c r="N42" s="193">
        <v>1</v>
      </c>
      <c r="O42" s="196" t="s">
        <v>124</v>
      </c>
      <c r="P42" s="201" t="s">
        <v>126</v>
      </c>
      <c r="Q42" s="192" t="s">
        <v>10</v>
      </c>
      <c r="R42" s="195"/>
      <c r="S42" s="194">
        <v>1</v>
      </c>
      <c r="T42" s="195"/>
      <c r="U42" s="194"/>
    </row>
    <row r="43" spans="1:21" s="170" customFormat="1" ht="15" customHeight="1" x14ac:dyDescent="0.25">
      <c r="A43" s="202" t="s">
        <v>306</v>
      </c>
      <c r="B43" s="203" t="s">
        <v>350</v>
      </c>
      <c r="C43" s="204" t="s">
        <v>123</v>
      </c>
      <c r="D43" s="205" t="s">
        <v>357</v>
      </c>
      <c r="E43" s="204">
        <v>1</v>
      </c>
      <c r="F43" s="203" t="s">
        <v>363</v>
      </c>
      <c r="G43" s="206" t="s">
        <v>398</v>
      </c>
      <c r="H43" s="204">
        <v>0</v>
      </c>
      <c r="I43" s="207">
        <v>43278</v>
      </c>
      <c r="J43" s="208">
        <v>1471029300</v>
      </c>
      <c r="K43" s="209">
        <v>1</v>
      </c>
      <c r="L43" s="210" t="s">
        <v>299</v>
      </c>
      <c r="M43" s="206">
        <v>0</v>
      </c>
      <c r="N43" s="211">
        <v>0</v>
      </c>
      <c r="O43" s="206" t="s">
        <v>124</v>
      </c>
      <c r="P43" s="212" t="s">
        <v>126</v>
      </c>
      <c r="Q43" s="202" t="s">
        <v>16</v>
      </c>
      <c r="R43" s="205"/>
      <c r="S43" s="204">
        <v>1</v>
      </c>
      <c r="T43" s="205"/>
      <c r="U43" s="204"/>
    </row>
    <row r="44" spans="1:21" s="170" customFormat="1" ht="15" customHeight="1" x14ac:dyDescent="0.25">
      <c r="A44" s="192" t="s">
        <v>220</v>
      </c>
      <c r="B44" s="193" t="s">
        <v>150</v>
      </c>
      <c r="C44" s="194" t="s">
        <v>123</v>
      </c>
      <c r="D44" s="195" t="s">
        <v>357</v>
      </c>
      <c r="E44" s="194">
        <v>0.78</v>
      </c>
      <c r="F44" s="193" t="s">
        <v>246</v>
      </c>
      <c r="G44" s="196" t="s">
        <v>250</v>
      </c>
      <c r="H44" s="194">
        <v>0</v>
      </c>
      <c r="I44" s="282">
        <v>43280</v>
      </c>
      <c r="J44" s="198">
        <v>20000000</v>
      </c>
      <c r="K44" s="199">
        <v>1</v>
      </c>
      <c r="L44" s="200">
        <v>43343</v>
      </c>
      <c r="M44" s="196">
        <v>0</v>
      </c>
      <c r="N44" s="193">
        <v>1</v>
      </c>
      <c r="O44" s="196" t="s">
        <v>124</v>
      </c>
      <c r="P44" s="201" t="s">
        <v>126</v>
      </c>
      <c r="Q44" s="192" t="s">
        <v>168</v>
      </c>
      <c r="R44" s="195"/>
      <c r="S44" s="194">
        <v>1</v>
      </c>
      <c r="T44" s="195"/>
      <c r="U44" s="194"/>
    </row>
    <row r="45" spans="1:21" s="170" customFormat="1" ht="15" customHeight="1" x14ac:dyDescent="0.25">
      <c r="A45" s="202" t="s">
        <v>268</v>
      </c>
      <c r="B45" s="203" t="s">
        <v>150</v>
      </c>
      <c r="C45" s="204" t="s">
        <v>123</v>
      </c>
      <c r="D45" s="205" t="s">
        <v>357</v>
      </c>
      <c r="E45" s="204">
        <v>0.51</v>
      </c>
      <c r="F45" s="203" t="s">
        <v>290</v>
      </c>
      <c r="G45" s="206" t="s">
        <v>123</v>
      </c>
      <c r="H45" s="204">
        <v>0</v>
      </c>
      <c r="I45" s="207">
        <v>43284</v>
      </c>
      <c r="J45" s="208">
        <v>20000000</v>
      </c>
      <c r="K45" s="209">
        <v>1</v>
      </c>
      <c r="L45" s="210">
        <v>43284</v>
      </c>
      <c r="M45" s="206">
        <v>20000000</v>
      </c>
      <c r="N45" s="211">
        <v>1</v>
      </c>
      <c r="O45" s="206" t="s">
        <v>124</v>
      </c>
      <c r="P45" s="212" t="s">
        <v>126</v>
      </c>
      <c r="Q45" s="202" t="s">
        <v>173</v>
      </c>
      <c r="R45" s="205"/>
      <c r="S45" s="204">
        <v>1</v>
      </c>
      <c r="T45" s="205"/>
      <c r="U45" s="204"/>
    </row>
    <row r="46" spans="1:21" s="170" customFormat="1" ht="15" customHeight="1" x14ac:dyDescent="0.25">
      <c r="A46" s="192" t="s">
        <v>261</v>
      </c>
      <c r="B46" s="193" t="s">
        <v>272</v>
      </c>
      <c r="C46" s="194" t="s">
        <v>123</v>
      </c>
      <c r="D46" s="195" t="s">
        <v>357</v>
      </c>
      <c r="E46" s="194">
        <v>0.1</v>
      </c>
      <c r="F46" s="193" t="s">
        <v>284</v>
      </c>
      <c r="G46" s="196" t="s">
        <v>294</v>
      </c>
      <c r="H46" s="194">
        <v>0</v>
      </c>
      <c r="I46" s="282">
        <v>43285</v>
      </c>
      <c r="J46" s="198">
        <v>1480298200</v>
      </c>
      <c r="K46" s="199">
        <v>1</v>
      </c>
      <c r="L46" s="200" t="s">
        <v>299</v>
      </c>
      <c r="M46" s="196">
        <v>0</v>
      </c>
      <c r="N46" s="193">
        <v>0</v>
      </c>
      <c r="O46" s="196" t="s">
        <v>124</v>
      </c>
      <c r="P46" s="201" t="s">
        <v>125</v>
      </c>
      <c r="Q46" s="192" t="s">
        <v>16</v>
      </c>
      <c r="R46" s="195"/>
      <c r="S46" s="194">
        <v>1</v>
      </c>
      <c r="T46" s="195"/>
      <c r="U46" s="194"/>
    </row>
    <row r="47" spans="1:21" s="170" customFormat="1" ht="15" customHeight="1" x14ac:dyDescent="0.25">
      <c r="A47" s="202" t="s">
        <v>267</v>
      </c>
      <c r="B47" s="203" t="s">
        <v>150</v>
      </c>
      <c r="C47" s="204" t="s">
        <v>123</v>
      </c>
      <c r="D47" s="205" t="s">
        <v>357</v>
      </c>
      <c r="E47" s="204">
        <v>0.51</v>
      </c>
      <c r="F47" s="203" t="s">
        <v>290</v>
      </c>
      <c r="G47" s="206" t="s">
        <v>123</v>
      </c>
      <c r="H47" s="204">
        <v>0</v>
      </c>
      <c r="I47" s="207">
        <v>43294</v>
      </c>
      <c r="J47" s="208">
        <v>20000000</v>
      </c>
      <c r="K47" s="209">
        <v>1</v>
      </c>
      <c r="L47" s="210">
        <v>43294</v>
      </c>
      <c r="M47" s="206">
        <v>20000000</v>
      </c>
      <c r="N47" s="211">
        <v>1</v>
      </c>
      <c r="O47" s="206" t="s">
        <v>124</v>
      </c>
      <c r="P47" s="212" t="s">
        <v>126</v>
      </c>
      <c r="Q47" s="202" t="s">
        <v>173</v>
      </c>
      <c r="R47" s="205"/>
      <c r="S47" s="204">
        <v>1</v>
      </c>
      <c r="T47" s="205"/>
      <c r="U47" s="204"/>
    </row>
    <row r="48" spans="1:21" s="170" customFormat="1" ht="15" customHeight="1" x14ac:dyDescent="0.25">
      <c r="A48" s="192" t="s">
        <v>258</v>
      </c>
      <c r="B48" s="193" t="s">
        <v>150</v>
      </c>
      <c r="C48" s="194" t="s">
        <v>123</v>
      </c>
      <c r="D48" s="195" t="s">
        <v>357</v>
      </c>
      <c r="E48" s="194">
        <v>0.69140000000000001</v>
      </c>
      <c r="F48" s="193" t="s">
        <v>281</v>
      </c>
      <c r="G48" s="196" t="s">
        <v>399</v>
      </c>
      <c r="H48" s="194">
        <v>0</v>
      </c>
      <c r="I48" s="282">
        <v>43301</v>
      </c>
      <c r="J48" s="198">
        <v>17600485310.233337</v>
      </c>
      <c r="K48" s="199">
        <v>1</v>
      </c>
      <c r="L48" s="200">
        <v>43304</v>
      </c>
      <c r="M48" s="196">
        <v>17600485310.233337</v>
      </c>
      <c r="N48" s="193">
        <v>1</v>
      </c>
      <c r="O48" s="196" t="s">
        <v>124</v>
      </c>
      <c r="P48" s="201" t="s">
        <v>126</v>
      </c>
      <c r="Q48" s="192" t="s">
        <v>171</v>
      </c>
      <c r="R48" s="195"/>
      <c r="S48" s="194">
        <v>0.60226164416255346</v>
      </c>
      <c r="T48" s="195"/>
      <c r="U48" s="194">
        <v>0.39773835583744649</v>
      </c>
    </row>
    <row r="49" spans="1:21" s="170" customFormat="1" ht="15" customHeight="1" x14ac:dyDescent="0.25">
      <c r="A49" s="202" t="s">
        <v>256</v>
      </c>
      <c r="B49" s="203" t="s">
        <v>150</v>
      </c>
      <c r="C49" s="204" t="s">
        <v>123</v>
      </c>
      <c r="D49" s="205" t="s">
        <v>357</v>
      </c>
      <c r="E49" s="204">
        <v>0.308</v>
      </c>
      <c r="F49" s="203" t="s">
        <v>279</v>
      </c>
      <c r="G49" s="206" t="s">
        <v>293</v>
      </c>
      <c r="H49" s="204">
        <v>1</v>
      </c>
      <c r="I49" s="207">
        <v>43311</v>
      </c>
      <c r="J49" s="208">
        <v>400000000</v>
      </c>
      <c r="K49" s="209">
        <v>1</v>
      </c>
      <c r="L49" s="210">
        <v>43405</v>
      </c>
      <c r="M49" s="206">
        <v>400000000</v>
      </c>
      <c r="N49" s="211">
        <v>1</v>
      </c>
      <c r="O49" s="206" t="s">
        <v>124</v>
      </c>
      <c r="P49" s="212" t="s">
        <v>125</v>
      </c>
      <c r="Q49" s="202" t="s">
        <v>17</v>
      </c>
      <c r="R49" s="205"/>
      <c r="S49" s="204">
        <v>1</v>
      </c>
      <c r="T49" s="205"/>
      <c r="U49" s="204"/>
    </row>
    <row r="50" spans="1:21" s="170" customFormat="1" ht="15" customHeight="1" x14ac:dyDescent="0.25">
      <c r="A50" s="192" t="s">
        <v>307</v>
      </c>
      <c r="B50" s="193" t="s">
        <v>150</v>
      </c>
      <c r="C50" s="194" t="s">
        <v>123</v>
      </c>
      <c r="D50" s="195" t="s">
        <v>357</v>
      </c>
      <c r="E50" s="194">
        <v>1</v>
      </c>
      <c r="F50" s="193" t="s">
        <v>364</v>
      </c>
      <c r="G50" s="196" t="s">
        <v>123</v>
      </c>
      <c r="H50" s="194">
        <v>0</v>
      </c>
      <c r="I50" s="282">
        <v>43313</v>
      </c>
      <c r="J50" s="198">
        <v>641500000</v>
      </c>
      <c r="K50" s="199">
        <v>1</v>
      </c>
      <c r="L50" s="200">
        <v>43395</v>
      </c>
      <c r="M50" s="196">
        <v>639227907.99000001</v>
      </c>
      <c r="N50" s="193">
        <v>1</v>
      </c>
      <c r="O50" s="196" t="s">
        <v>124</v>
      </c>
      <c r="P50" s="201" t="s">
        <v>125</v>
      </c>
      <c r="Q50" s="192" t="s">
        <v>174</v>
      </c>
      <c r="R50" s="195">
        <v>0.3221</v>
      </c>
      <c r="S50" s="194">
        <v>0.67789999999999995</v>
      </c>
      <c r="T50" s="195"/>
      <c r="U50" s="194"/>
    </row>
    <row r="51" spans="1:21" s="170" customFormat="1" ht="15" customHeight="1" x14ac:dyDescent="0.25">
      <c r="A51" s="202" t="s">
        <v>308</v>
      </c>
      <c r="B51" s="203" t="s">
        <v>150</v>
      </c>
      <c r="C51" s="204" t="s">
        <v>123</v>
      </c>
      <c r="D51" s="205" t="s">
        <v>357</v>
      </c>
      <c r="E51" s="204">
        <v>1</v>
      </c>
      <c r="F51" s="203" t="s">
        <v>365</v>
      </c>
      <c r="G51" s="206" t="s">
        <v>276</v>
      </c>
      <c r="H51" s="204">
        <v>0</v>
      </c>
      <c r="I51" s="207">
        <v>43317</v>
      </c>
      <c r="J51" s="208">
        <v>1997148800</v>
      </c>
      <c r="K51" s="209">
        <v>1</v>
      </c>
      <c r="L51" s="210" t="s">
        <v>299</v>
      </c>
      <c r="M51" s="206">
        <v>0</v>
      </c>
      <c r="N51" s="211">
        <v>0</v>
      </c>
      <c r="O51" s="206" t="s">
        <v>124</v>
      </c>
      <c r="P51" s="212" t="s">
        <v>126</v>
      </c>
      <c r="Q51" s="202" t="s">
        <v>177</v>
      </c>
      <c r="R51" s="205"/>
      <c r="S51" s="204">
        <v>1</v>
      </c>
      <c r="T51" s="205"/>
      <c r="U51" s="204"/>
    </row>
    <row r="52" spans="1:21" s="170" customFormat="1" ht="15" customHeight="1" x14ac:dyDescent="0.25">
      <c r="A52" s="192" t="s">
        <v>309</v>
      </c>
      <c r="B52" s="193" t="s">
        <v>351</v>
      </c>
      <c r="C52" s="194" t="s">
        <v>123</v>
      </c>
      <c r="D52" s="195" t="s">
        <v>357</v>
      </c>
      <c r="E52" s="194">
        <v>1</v>
      </c>
      <c r="F52" s="193" t="s">
        <v>366</v>
      </c>
      <c r="G52" s="196" t="s">
        <v>229</v>
      </c>
      <c r="H52" s="194">
        <v>0</v>
      </c>
      <c r="I52" s="282">
        <v>43320</v>
      </c>
      <c r="J52" s="198">
        <v>571000000</v>
      </c>
      <c r="K52" s="199">
        <v>1</v>
      </c>
      <c r="L52" s="200">
        <v>43405</v>
      </c>
      <c r="M52" s="196">
        <v>575906163.74000001</v>
      </c>
      <c r="N52" s="193">
        <v>1</v>
      </c>
      <c r="O52" s="196" t="s">
        <v>124</v>
      </c>
      <c r="P52" s="201" t="s">
        <v>126</v>
      </c>
      <c r="Q52" s="192" t="s">
        <v>171</v>
      </c>
      <c r="R52" s="195"/>
      <c r="S52" s="194">
        <v>1</v>
      </c>
      <c r="T52" s="195"/>
      <c r="U52" s="194"/>
    </row>
    <row r="53" spans="1:21" s="170" customFormat="1" ht="15" customHeight="1" x14ac:dyDescent="0.25">
      <c r="A53" s="202" t="s">
        <v>310</v>
      </c>
      <c r="B53" s="203" t="s">
        <v>351</v>
      </c>
      <c r="C53" s="204" t="s">
        <v>123</v>
      </c>
      <c r="D53" s="205" t="s">
        <v>357</v>
      </c>
      <c r="E53" s="204">
        <v>1</v>
      </c>
      <c r="F53" s="203" t="s">
        <v>367</v>
      </c>
      <c r="G53" s="206" t="s">
        <v>123</v>
      </c>
      <c r="H53" s="204">
        <v>0</v>
      </c>
      <c r="I53" s="207">
        <v>43320</v>
      </c>
      <c r="J53" s="208">
        <v>77890000</v>
      </c>
      <c r="K53" s="209">
        <v>1</v>
      </c>
      <c r="L53" s="210">
        <v>43405</v>
      </c>
      <c r="M53" s="206">
        <v>78555141.680000007</v>
      </c>
      <c r="N53" s="211">
        <v>1</v>
      </c>
      <c r="O53" s="206" t="s">
        <v>124</v>
      </c>
      <c r="P53" s="212" t="s">
        <v>126</v>
      </c>
      <c r="Q53" s="202" t="s">
        <v>171</v>
      </c>
      <c r="R53" s="205"/>
      <c r="S53" s="204">
        <v>1</v>
      </c>
      <c r="T53" s="205"/>
      <c r="U53" s="204"/>
    </row>
    <row r="54" spans="1:21" s="170" customFormat="1" ht="15" customHeight="1" x14ac:dyDescent="0.25">
      <c r="A54" s="192" t="s">
        <v>265</v>
      </c>
      <c r="B54" s="193" t="s">
        <v>150</v>
      </c>
      <c r="C54" s="194" t="s">
        <v>123</v>
      </c>
      <c r="D54" s="195" t="s">
        <v>357</v>
      </c>
      <c r="E54" s="194">
        <v>1</v>
      </c>
      <c r="F54" s="193" t="s">
        <v>288</v>
      </c>
      <c r="G54" s="196" t="s">
        <v>123</v>
      </c>
      <c r="H54" s="194">
        <v>0</v>
      </c>
      <c r="I54" s="282">
        <v>43332</v>
      </c>
      <c r="J54" s="198">
        <v>20000000</v>
      </c>
      <c r="K54" s="199">
        <v>1</v>
      </c>
      <c r="L54" s="200" t="s">
        <v>299</v>
      </c>
      <c r="M54" s="196">
        <v>0</v>
      </c>
      <c r="N54" s="193">
        <v>0</v>
      </c>
      <c r="O54" s="196" t="s">
        <v>124</v>
      </c>
      <c r="P54" s="201" t="s">
        <v>126</v>
      </c>
      <c r="Q54" s="192" t="s">
        <v>35</v>
      </c>
      <c r="R54" s="195"/>
      <c r="S54" s="194">
        <v>1</v>
      </c>
      <c r="T54" s="195"/>
      <c r="U54" s="194"/>
    </row>
    <row r="55" spans="1:21" s="170" customFormat="1" ht="15" customHeight="1" x14ac:dyDescent="0.25">
      <c r="A55" s="202" t="s">
        <v>255</v>
      </c>
      <c r="B55" s="203" t="s">
        <v>270</v>
      </c>
      <c r="C55" s="204" t="s">
        <v>123</v>
      </c>
      <c r="D55" s="205" t="s">
        <v>357</v>
      </c>
      <c r="E55" s="204">
        <v>1</v>
      </c>
      <c r="F55" s="203" t="s">
        <v>278</v>
      </c>
      <c r="G55" s="206" t="s">
        <v>229</v>
      </c>
      <c r="H55" s="204">
        <v>0</v>
      </c>
      <c r="I55" s="207">
        <v>43332</v>
      </c>
      <c r="J55" s="208">
        <v>9463200000</v>
      </c>
      <c r="K55" s="209">
        <v>1</v>
      </c>
      <c r="L55" s="210">
        <v>43434</v>
      </c>
      <c r="M55" s="206">
        <v>9463200000</v>
      </c>
      <c r="N55" s="211">
        <v>1</v>
      </c>
      <c r="O55" s="206" t="s">
        <v>124</v>
      </c>
      <c r="P55" s="212" t="s">
        <v>126</v>
      </c>
      <c r="Q55" s="202" t="s">
        <v>11</v>
      </c>
      <c r="R55" s="205"/>
      <c r="S55" s="204">
        <v>0.58333333333333337</v>
      </c>
      <c r="T55" s="205"/>
      <c r="U55" s="204">
        <v>0.41666666666666669</v>
      </c>
    </row>
    <row r="56" spans="1:21" s="170" customFormat="1" ht="15" customHeight="1" x14ac:dyDescent="0.25">
      <c r="A56" s="192" t="s">
        <v>403</v>
      </c>
      <c r="B56" s="193" t="s">
        <v>274</v>
      </c>
      <c r="C56" s="194" t="s">
        <v>123</v>
      </c>
      <c r="D56" s="195" t="s">
        <v>357</v>
      </c>
      <c r="E56" s="194">
        <v>0.4</v>
      </c>
      <c r="F56" s="193" t="s">
        <v>292</v>
      </c>
      <c r="G56" s="196" t="s">
        <v>276</v>
      </c>
      <c r="H56" s="194">
        <v>0</v>
      </c>
      <c r="I56" s="282">
        <v>43341</v>
      </c>
      <c r="J56" s="198">
        <v>4650000000</v>
      </c>
      <c r="K56" s="199">
        <v>1</v>
      </c>
      <c r="L56" s="200"/>
      <c r="M56" s="196">
        <v>0</v>
      </c>
      <c r="N56" s="193">
        <v>0</v>
      </c>
      <c r="O56" s="196" t="s">
        <v>124</v>
      </c>
      <c r="P56" s="201" t="s">
        <v>295</v>
      </c>
      <c r="Q56" s="192" t="s">
        <v>10</v>
      </c>
      <c r="R56" s="195"/>
      <c r="S56" s="194">
        <v>1</v>
      </c>
      <c r="T56" s="195"/>
      <c r="U56" s="194"/>
    </row>
    <row r="57" spans="1:21" s="170" customFormat="1" ht="15" customHeight="1" x14ac:dyDescent="0.25">
      <c r="A57" s="202" t="s">
        <v>311</v>
      </c>
      <c r="B57" s="203" t="s">
        <v>150</v>
      </c>
      <c r="C57" s="204" t="s">
        <v>123</v>
      </c>
      <c r="D57" s="205" t="s">
        <v>357</v>
      </c>
      <c r="E57" s="204">
        <v>1</v>
      </c>
      <c r="F57" s="203" t="s">
        <v>368</v>
      </c>
      <c r="G57" s="206" t="s">
        <v>123</v>
      </c>
      <c r="H57" s="204">
        <v>0</v>
      </c>
      <c r="I57" s="207">
        <v>43343</v>
      </c>
      <c r="J57" s="208">
        <v>660000000</v>
      </c>
      <c r="K57" s="209">
        <v>1</v>
      </c>
      <c r="L57" s="210" t="s">
        <v>299</v>
      </c>
      <c r="M57" s="206">
        <v>0</v>
      </c>
      <c r="N57" s="211">
        <v>0</v>
      </c>
      <c r="O57" s="206" t="s">
        <v>124</v>
      </c>
      <c r="P57" s="212" t="s">
        <v>126</v>
      </c>
      <c r="Q57" s="202" t="s">
        <v>173</v>
      </c>
      <c r="R57" s="205"/>
      <c r="S57" s="204">
        <v>1</v>
      </c>
      <c r="T57" s="205"/>
      <c r="U57" s="204"/>
    </row>
    <row r="58" spans="1:21" s="170" customFormat="1" ht="15" customHeight="1" x14ac:dyDescent="0.25">
      <c r="A58" s="192" t="s">
        <v>264</v>
      </c>
      <c r="B58" s="193" t="s">
        <v>273</v>
      </c>
      <c r="C58" s="194" t="s">
        <v>276</v>
      </c>
      <c r="D58" s="195" t="s">
        <v>357</v>
      </c>
      <c r="E58" s="194">
        <v>0.11</v>
      </c>
      <c r="F58" s="193" t="s">
        <v>287</v>
      </c>
      <c r="G58" s="196" t="s">
        <v>123</v>
      </c>
      <c r="H58" s="194">
        <v>0</v>
      </c>
      <c r="I58" s="282">
        <v>43348</v>
      </c>
      <c r="J58" s="198">
        <v>20000000</v>
      </c>
      <c r="K58" s="199">
        <v>1</v>
      </c>
      <c r="L58" s="200" t="s">
        <v>299</v>
      </c>
      <c r="M58" s="196">
        <v>0</v>
      </c>
      <c r="N58" s="193">
        <v>0</v>
      </c>
      <c r="O58" s="196" t="s">
        <v>124</v>
      </c>
      <c r="P58" s="201" t="s">
        <v>125</v>
      </c>
      <c r="Q58" s="192" t="s">
        <v>10</v>
      </c>
      <c r="R58" s="195"/>
      <c r="S58" s="194"/>
      <c r="T58" s="195">
        <v>1</v>
      </c>
      <c r="U58" s="194"/>
    </row>
    <row r="59" spans="1:21" s="170" customFormat="1" ht="15" customHeight="1" x14ac:dyDescent="0.25">
      <c r="A59" s="202" t="s">
        <v>254</v>
      </c>
      <c r="B59" s="203" t="s">
        <v>150</v>
      </c>
      <c r="C59" s="204" t="s">
        <v>123</v>
      </c>
      <c r="D59" s="205" t="s">
        <v>357</v>
      </c>
      <c r="E59" s="204">
        <v>1</v>
      </c>
      <c r="F59" s="203" t="s">
        <v>277</v>
      </c>
      <c r="G59" s="206" t="s">
        <v>248</v>
      </c>
      <c r="H59" s="204">
        <v>0</v>
      </c>
      <c r="I59" s="207">
        <v>43349</v>
      </c>
      <c r="J59" s="208">
        <v>1521000000</v>
      </c>
      <c r="K59" s="209">
        <v>1</v>
      </c>
      <c r="L59" s="210">
        <v>43426</v>
      </c>
      <c r="M59" s="206">
        <v>1521000000</v>
      </c>
      <c r="N59" s="211">
        <v>1</v>
      </c>
      <c r="O59" s="206" t="s">
        <v>124</v>
      </c>
      <c r="P59" s="212" t="s">
        <v>126</v>
      </c>
      <c r="Q59" s="202" t="s">
        <v>177</v>
      </c>
      <c r="R59" s="205"/>
      <c r="S59" s="204">
        <v>1</v>
      </c>
      <c r="T59" s="205"/>
      <c r="U59" s="204"/>
    </row>
    <row r="60" spans="1:21" s="170" customFormat="1" ht="15" customHeight="1" x14ac:dyDescent="0.25">
      <c r="A60" s="192" t="s">
        <v>312</v>
      </c>
      <c r="B60" s="193" t="s">
        <v>352</v>
      </c>
      <c r="C60" s="194" t="s">
        <v>123</v>
      </c>
      <c r="D60" s="195" t="s">
        <v>357</v>
      </c>
      <c r="E60" s="194">
        <v>0.22500000000000001</v>
      </c>
      <c r="F60" s="193" t="s">
        <v>369</v>
      </c>
      <c r="G60" s="196" t="s">
        <v>123</v>
      </c>
      <c r="H60" s="194">
        <v>0</v>
      </c>
      <c r="I60" s="282">
        <v>43357</v>
      </c>
      <c r="J60" s="198">
        <v>100000000</v>
      </c>
      <c r="K60" s="199">
        <v>1</v>
      </c>
      <c r="L60" s="200">
        <v>43438</v>
      </c>
      <c r="M60" s="196">
        <v>100000000</v>
      </c>
      <c r="N60" s="193">
        <v>1</v>
      </c>
      <c r="O60" s="196" t="s">
        <v>124</v>
      </c>
      <c r="P60" s="201" t="s">
        <v>125</v>
      </c>
      <c r="Q60" s="192" t="s">
        <v>31</v>
      </c>
      <c r="R60" s="195"/>
      <c r="S60" s="194">
        <v>1</v>
      </c>
      <c r="T60" s="195"/>
      <c r="U60" s="194"/>
    </row>
    <row r="61" spans="1:21" s="170" customFormat="1" ht="15" customHeight="1" x14ac:dyDescent="0.25">
      <c r="A61" s="202" t="s">
        <v>257</v>
      </c>
      <c r="B61" s="203" t="s">
        <v>271</v>
      </c>
      <c r="C61" s="204" t="s">
        <v>275</v>
      </c>
      <c r="D61" s="205" t="s">
        <v>358</v>
      </c>
      <c r="E61" s="204">
        <v>0.247</v>
      </c>
      <c r="F61" s="203" t="s">
        <v>280</v>
      </c>
      <c r="G61" s="206" t="s">
        <v>229</v>
      </c>
      <c r="H61" s="204">
        <v>0</v>
      </c>
      <c r="I61" s="207">
        <v>43364</v>
      </c>
      <c r="J61" s="208">
        <v>150000000</v>
      </c>
      <c r="K61" s="209">
        <v>1</v>
      </c>
      <c r="L61" s="210">
        <v>43425</v>
      </c>
      <c r="M61" s="206">
        <v>150000000</v>
      </c>
      <c r="N61" s="211">
        <v>1</v>
      </c>
      <c r="O61" s="206" t="s">
        <v>124</v>
      </c>
      <c r="P61" s="212" t="s">
        <v>125</v>
      </c>
      <c r="Q61" s="202" t="s">
        <v>173</v>
      </c>
      <c r="R61" s="205"/>
      <c r="S61" s="204">
        <v>1</v>
      </c>
      <c r="T61" s="205"/>
      <c r="U61" s="204"/>
    </row>
    <row r="62" spans="1:21" s="170" customFormat="1" ht="15" customHeight="1" x14ac:dyDescent="0.25">
      <c r="A62" s="192" t="s">
        <v>313</v>
      </c>
      <c r="B62" s="193" t="s">
        <v>150</v>
      </c>
      <c r="C62" s="194" t="s">
        <v>123</v>
      </c>
      <c r="D62" s="195" t="s">
        <v>357</v>
      </c>
      <c r="E62" s="194">
        <v>0.5</v>
      </c>
      <c r="F62" s="193" t="s">
        <v>370</v>
      </c>
      <c r="G62" s="196" t="s">
        <v>249</v>
      </c>
      <c r="H62" s="194">
        <v>0</v>
      </c>
      <c r="I62" s="282">
        <v>43371</v>
      </c>
      <c r="J62" s="198">
        <v>20000000</v>
      </c>
      <c r="K62" s="199">
        <v>1</v>
      </c>
      <c r="L62" s="200">
        <v>43434</v>
      </c>
      <c r="M62" s="196">
        <v>219434859.84999999</v>
      </c>
      <c r="N62" s="193">
        <v>1</v>
      </c>
      <c r="O62" s="196" t="s">
        <v>124</v>
      </c>
      <c r="P62" s="201" t="s">
        <v>126</v>
      </c>
      <c r="Q62" s="192" t="s">
        <v>16</v>
      </c>
      <c r="R62" s="195"/>
      <c r="S62" s="194">
        <v>1</v>
      </c>
      <c r="T62" s="195"/>
      <c r="U62" s="194"/>
    </row>
    <row r="63" spans="1:21" s="170" customFormat="1" ht="15" customHeight="1" x14ac:dyDescent="0.25">
      <c r="A63" s="202" t="s">
        <v>314</v>
      </c>
      <c r="B63" s="203" t="s">
        <v>150</v>
      </c>
      <c r="C63" s="204" t="s">
        <v>123</v>
      </c>
      <c r="D63" s="205" t="s">
        <v>358</v>
      </c>
      <c r="E63" s="204">
        <v>1</v>
      </c>
      <c r="F63" s="203" t="s">
        <v>371</v>
      </c>
      <c r="G63" s="206" t="s">
        <v>123</v>
      </c>
      <c r="H63" s="204">
        <v>0</v>
      </c>
      <c r="I63" s="207">
        <v>43375</v>
      </c>
      <c r="J63" s="208">
        <v>20000000</v>
      </c>
      <c r="K63" s="209">
        <v>1</v>
      </c>
      <c r="L63" s="210" t="s">
        <v>299</v>
      </c>
      <c r="M63" s="206">
        <v>0</v>
      </c>
      <c r="N63" s="211">
        <v>0</v>
      </c>
      <c r="O63" s="206" t="s">
        <v>124</v>
      </c>
      <c r="P63" s="212" t="s">
        <v>126</v>
      </c>
      <c r="Q63" s="202" t="s">
        <v>171</v>
      </c>
      <c r="R63" s="205"/>
      <c r="S63" s="204">
        <v>1</v>
      </c>
      <c r="T63" s="205"/>
      <c r="U63" s="204"/>
    </row>
    <row r="64" spans="1:21" s="170" customFormat="1" ht="15" customHeight="1" x14ac:dyDescent="0.25">
      <c r="A64" s="192" t="s">
        <v>315</v>
      </c>
      <c r="B64" s="193" t="s">
        <v>150</v>
      </c>
      <c r="C64" s="194" t="s">
        <v>123</v>
      </c>
      <c r="D64" s="195" t="s">
        <v>357</v>
      </c>
      <c r="E64" s="194">
        <v>0.51</v>
      </c>
      <c r="F64" s="193" t="s">
        <v>242</v>
      </c>
      <c r="G64" s="196" t="s">
        <v>229</v>
      </c>
      <c r="H64" s="194">
        <v>1</v>
      </c>
      <c r="I64" s="282">
        <v>43376</v>
      </c>
      <c r="J64" s="198">
        <v>20000000</v>
      </c>
      <c r="K64" s="199">
        <v>1</v>
      </c>
      <c r="L64" s="200">
        <v>43375</v>
      </c>
      <c r="M64" s="196">
        <v>20000000</v>
      </c>
      <c r="N64" s="193">
        <v>1</v>
      </c>
      <c r="O64" s="196" t="s">
        <v>124</v>
      </c>
      <c r="P64" s="201" t="s">
        <v>126</v>
      </c>
      <c r="Q64" s="192" t="s">
        <v>35</v>
      </c>
      <c r="R64" s="195"/>
      <c r="S64" s="194">
        <v>1</v>
      </c>
      <c r="T64" s="195"/>
      <c r="U64" s="194"/>
    </row>
    <row r="65" spans="1:21" s="170" customFormat="1" ht="15" customHeight="1" x14ac:dyDescent="0.25">
      <c r="A65" s="202" t="s">
        <v>316</v>
      </c>
      <c r="B65" s="203" t="s">
        <v>150</v>
      </c>
      <c r="C65" s="204" t="s">
        <v>123</v>
      </c>
      <c r="D65" s="205" t="s">
        <v>357</v>
      </c>
      <c r="E65" s="204">
        <v>1</v>
      </c>
      <c r="F65" s="203" t="s">
        <v>372</v>
      </c>
      <c r="G65" s="206" t="s">
        <v>123</v>
      </c>
      <c r="H65" s="204">
        <v>0</v>
      </c>
      <c r="I65" s="207">
        <v>43377</v>
      </c>
      <c r="J65" s="208">
        <v>20000000</v>
      </c>
      <c r="K65" s="209">
        <v>1</v>
      </c>
      <c r="L65" s="210">
        <v>43376</v>
      </c>
      <c r="M65" s="206">
        <v>20000000</v>
      </c>
      <c r="N65" s="211">
        <v>1</v>
      </c>
      <c r="O65" s="206" t="s">
        <v>124</v>
      </c>
      <c r="P65" s="212" t="s">
        <v>126</v>
      </c>
      <c r="Q65" s="202" t="s">
        <v>153</v>
      </c>
      <c r="R65" s="205"/>
      <c r="S65" s="204">
        <v>1</v>
      </c>
      <c r="T65" s="205"/>
      <c r="U65" s="204"/>
    </row>
    <row r="66" spans="1:21" s="170" customFormat="1" ht="15" customHeight="1" x14ac:dyDescent="0.25">
      <c r="A66" s="192" t="s">
        <v>317</v>
      </c>
      <c r="B66" s="193" t="s">
        <v>150</v>
      </c>
      <c r="C66" s="194" t="s">
        <v>123</v>
      </c>
      <c r="D66" s="195" t="s">
        <v>357</v>
      </c>
      <c r="E66" s="194">
        <v>1</v>
      </c>
      <c r="F66" s="193" t="s">
        <v>373</v>
      </c>
      <c r="G66" s="196" t="s">
        <v>123</v>
      </c>
      <c r="H66" s="194">
        <v>0</v>
      </c>
      <c r="I66" s="282">
        <v>43381</v>
      </c>
      <c r="J66" s="198">
        <v>145700000</v>
      </c>
      <c r="K66" s="199">
        <v>1</v>
      </c>
      <c r="L66" s="200">
        <v>43413</v>
      </c>
      <c r="M66" s="196">
        <v>20000000</v>
      </c>
      <c r="N66" s="193">
        <v>1</v>
      </c>
      <c r="O66" s="196" t="s">
        <v>124</v>
      </c>
      <c r="P66" s="201" t="s">
        <v>126</v>
      </c>
      <c r="Q66" s="192" t="s">
        <v>170</v>
      </c>
      <c r="R66" s="195"/>
      <c r="S66" s="194">
        <v>1</v>
      </c>
      <c r="T66" s="195"/>
      <c r="U66" s="194"/>
    </row>
    <row r="67" spans="1:21" s="170" customFormat="1" ht="15" customHeight="1" x14ac:dyDescent="0.25">
      <c r="A67" s="202" t="s">
        <v>318</v>
      </c>
      <c r="B67" s="203" t="s">
        <v>350</v>
      </c>
      <c r="C67" s="204" t="s">
        <v>123</v>
      </c>
      <c r="D67" s="205" t="s">
        <v>357</v>
      </c>
      <c r="E67" s="204">
        <v>0.2</v>
      </c>
      <c r="F67" s="203" t="s">
        <v>374</v>
      </c>
      <c r="G67" s="206" t="s">
        <v>229</v>
      </c>
      <c r="H67" s="204">
        <v>0</v>
      </c>
      <c r="I67" s="207">
        <v>43383</v>
      </c>
      <c r="J67" s="208">
        <v>1031525000</v>
      </c>
      <c r="K67" s="209">
        <v>1</v>
      </c>
      <c r="L67" s="210" t="s">
        <v>299</v>
      </c>
      <c r="M67" s="206">
        <v>0</v>
      </c>
      <c r="N67" s="211">
        <v>0</v>
      </c>
      <c r="O67" s="206" t="s">
        <v>124</v>
      </c>
      <c r="P67" s="212" t="s">
        <v>295</v>
      </c>
      <c r="Q67" s="202" t="s">
        <v>16</v>
      </c>
      <c r="R67" s="205"/>
      <c r="S67" s="204">
        <v>1</v>
      </c>
      <c r="T67" s="205"/>
      <c r="U67" s="204"/>
    </row>
    <row r="68" spans="1:21" s="170" customFormat="1" ht="15" customHeight="1" x14ac:dyDescent="0.25">
      <c r="A68" s="192" t="s">
        <v>319</v>
      </c>
      <c r="B68" s="193" t="s">
        <v>150</v>
      </c>
      <c r="C68" s="194" t="s">
        <v>123</v>
      </c>
      <c r="D68" s="195" t="s">
        <v>357</v>
      </c>
      <c r="E68" s="194">
        <v>2.0799999999999999E-2</v>
      </c>
      <c r="F68" s="193" t="s">
        <v>375</v>
      </c>
      <c r="G68" s="196" t="s">
        <v>123</v>
      </c>
      <c r="H68" s="194">
        <v>0</v>
      </c>
      <c r="I68" s="282">
        <v>43385</v>
      </c>
      <c r="J68" s="198">
        <v>365000000</v>
      </c>
      <c r="K68" s="199">
        <v>1</v>
      </c>
      <c r="L68" s="200">
        <v>43384</v>
      </c>
      <c r="M68" s="196">
        <v>70000000</v>
      </c>
      <c r="N68" s="193">
        <v>1</v>
      </c>
      <c r="O68" s="196" t="s">
        <v>124</v>
      </c>
      <c r="P68" s="201" t="s">
        <v>125</v>
      </c>
      <c r="Q68" s="192" t="s">
        <v>10</v>
      </c>
      <c r="R68" s="195"/>
      <c r="S68" s="194">
        <v>1</v>
      </c>
      <c r="T68" s="195"/>
      <c r="U68" s="194"/>
    </row>
    <row r="69" spans="1:21" s="170" customFormat="1" ht="15" customHeight="1" x14ac:dyDescent="0.25">
      <c r="A69" s="202" t="s">
        <v>320</v>
      </c>
      <c r="B69" s="203" t="s">
        <v>150</v>
      </c>
      <c r="C69" s="204" t="s">
        <v>123</v>
      </c>
      <c r="D69" s="205" t="s">
        <v>357</v>
      </c>
      <c r="E69" s="204">
        <v>0.35560000000000003</v>
      </c>
      <c r="F69" s="203" t="s">
        <v>376</v>
      </c>
      <c r="G69" s="206" t="s">
        <v>293</v>
      </c>
      <c r="H69" s="204">
        <v>1</v>
      </c>
      <c r="I69" s="207">
        <v>43392</v>
      </c>
      <c r="J69" s="208">
        <v>1721438655.49</v>
      </c>
      <c r="K69" s="209">
        <v>1</v>
      </c>
      <c r="L69" s="210" t="s">
        <v>299</v>
      </c>
      <c r="M69" s="206">
        <v>0</v>
      </c>
      <c r="N69" s="211">
        <v>0</v>
      </c>
      <c r="O69" s="206" t="s">
        <v>124</v>
      </c>
      <c r="P69" s="212" t="s">
        <v>126</v>
      </c>
      <c r="Q69" s="202" t="s">
        <v>169</v>
      </c>
      <c r="R69" s="205"/>
      <c r="S69" s="204">
        <v>1</v>
      </c>
      <c r="T69" s="205"/>
      <c r="U69" s="204"/>
    </row>
    <row r="70" spans="1:21" s="170" customFormat="1" ht="15" customHeight="1" x14ac:dyDescent="0.25">
      <c r="A70" s="192" t="s">
        <v>321</v>
      </c>
      <c r="B70" s="193" t="s">
        <v>353</v>
      </c>
      <c r="C70" s="194" t="s">
        <v>123</v>
      </c>
      <c r="D70" s="195" t="s">
        <v>357</v>
      </c>
      <c r="E70" s="194">
        <v>1</v>
      </c>
      <c r="F70" s="193" t="s">
        <v>377</v>
      </c>
      <c r="G70" s="196" t="s">
        <v>123</v>
      </c>
      <c r="H70" s="194">
        <v>0</v>
      </c>
      <c r="I70" s="282">
        <v>43398</v>
      </c>
      <c r="J70" s="198">
        <v>704000000</v>
      </c>
      <c r="K70" s="199">
        <v>1</v>
      </c>
      <c r="L70" s="200">
        <v>43444</v>
      </c>
      <c r="M70" s="196">
        <v>1948963926.54</v>
      </c>
      <c r="N70" s="193">
        <v>1</v>
      </c>
      <c r="O70" s="196" t="s">
        <v>124</v>
      </c>
      <c r="P70" s="201" t="s">
        <v>126</v>
      </c>
      <c r="Q70" s="192" t="s">
        <v>169</v>
      </c>
      <c r="R70" s="195"/>
      <c r="S70" s="194">
        <v>1</v>
      </c>
      <c r="T70" s="195"/>
      <c r="U70" s="194"/>
    </row>
    <row r="71" spans="1:21" s="170" customFormat="1" ht="15" customHeight="1" x14ac:dyDescent="0.25">
      <c r="A71" s="202" t="s">
        <v>322</v>
      </c>
      <c r="B71" s="203" t="s">
        <v>150</v>
      </c>
      <c r="C71" s="204" t="s">
        <v>123</v>
      </c>
      <c r="D71" s="205" t="s">
        <v>357</v>
      </c>
      <c r="E71" s="204">
        <v>1</v>
      </c>
      <c r="F71" s="203" t="s">
        <v>378</v>
      </c>
      <c r="G71" s="206" t="s">
        <v>123</v>
      </c>
      <c r="H71" s="204">
        <v>0</v>
      </c>
      <c r="I71" s="207">
        <v>43403</v>
      </c>
      <c r="J71" s="208">
        <v>66719887.07</v>
      </c>
      <c r="K71" s="209">
        <v>1</v>
      </c>
      <c r="L71" s="210">
        <v>43455</v>
      </c>
      <c r="M71" s="206">
        <v>704000000</v>
      </c>
      <c r="N71" s="211">
        <v>1</v>
      </c>
      <c r="O71" s="206" t="s">
        <v>124</v>
      </c>
      <c r="P71" s="212" t="s">
        <v>126</v>
      </c>
      <c r="Q71" s="202" t="s">
        <v>169</v>
      </c>
      <c r="R71" s="205"/>
      <c r="S71" s="204">
        <v>1</v>
      </c>
      <c r="T71" s="205"/>
      <c r="U71" s="204"/>
    </row>
    <row r="72" spans="1:21" s="170" customFormat="1" ht="15" customHeight="1" x14ac:dyDescent="0.25">
      <c r="A72" s="192" t="s">
        <v>323</v>
      </c>
      <c r="B72" s="193" t="s">
        <v>150</v>
      </c>
      <c r="C72" s="194" t="s">
        <v>123</v>
      </c>
      <c r="D72" s="195" t="s">
        <v>357</v>
      </c>
      <c r="E72" s="194">
        <v>1</v>
      </c>
      <c r="F72" s="193" t="s">
        <v>379</v>
      </c>
      <c r="G72" s="196" t="s">
        <v>123</v>
      </c>
      <c r="H72" s="194">
        <v>0</v>
      </c>
      <c r="I72" s="282">
        <v>43403</v>
      </c>
      <c r="J72" s="198">
        <v>232592591.87</v>
      </c>
      <c r="K72" s="199">
        <v>1</v>
      </c>
      <c r="L72" s="200" t="s">
        <v>299</v>
      </c>
      <c r="M72" s="196">
        <v>0</v>
      </c>
      <c r="N72" s="193">
        <v>0</v>
      </c>
      <c r="O72" s="196" t="s">
        <v>124</v>
      </c>
      <c r="P72" s="201" t="s">
        <v>126</v>
      </c>
      <c r="Q72" s="192" t="s">
        <v>169</v>
      </c>
      <c r="R72" s="195"/>
      <c r="S72" s="194">
        <v>1</v>
      </c>
      <c r="T72" s="195"/>
      <c r="U72" s="194"/>
    </row>
    <row r="73" spans="1:21" s="170" customFormat="1" ht="15" customHeight="1" x14ac:dyDescent="0.25">
      <c r="A73" s="202" t="s">
        <v>324</v>
      </c>
      <c r="B73" s="203" t="s">
        <v>150</v>
      </c>
      <c r="C73" s="204" t="s">
        <v>123</v>
      </c>
      <c r="D73" s="205" t="s">
        <v>357</v>
      </c>
      <c r="E73" s="204">
        <v>1</v>
      </c>
      <c r="F73" s="203" t="s">
        <v>380</v>
      </c>
      <c r="G73" s="206" t="s">
        <v>123</v>
      </c>
      <c r="H73" s="204">
        <v>0</v>
      </c>
      <c r="I73" s="207">
        <v>43403</v>
      </c>
      <c r="J73" s="208">
        <v>277484856.19</v>
      </c>
      <c r="K73" s="209">
        <v>1</v>
      </c>
      <c r="L73" s="210" t="s">
        <v>299</v>
      </c>
      <c r="M73" s="206">
        <v>0</v>
      </c>
      <c r="N73" s="211">
        <v>0</v>
      </c>
      <c r="O73" s="206" t="s">
        <v>124</v>
      </c>
      <c r="P73" s="212" t="s">
        <v>126</v>
      </c>
      <c r="Q73" s="202" t="s">
        <v>169</v>
      </c>
      <c r="R73" s="205"/>
      <c r="S73" s="204">
        <v>1</v>
      </c>
      <c r="T73" s="205"/>
      <c r="U73" s="204"/>
    </row>
    <row r="74" spans="1:21" s="170" customFormat="1" ht="15" customHeight="1" x14ac:dyDescent="0.25">
      <c r="A74" s="192" t="s">
        <v>325</v>
      </c>
      <c r="B74" s="193" t="s">
        <v>350</v>
      </c>
      <c r="C74" s="194" t="s">
        <v>123</v>
      </c>
      <c r="D74" s="195" t="s">
        <v>357</v>
      </c>
      <c r="E74" s="194">
        <v>0.5</v>
      </c>
      <c r="F74" s="193" t="s">
        <v>381</v>
      </c>
      <c r="G74" s="196" t="s">
        <v>249</v>
      </c>
      <c r="H74" s="194">
        <v>0</v>
      </c>
      <c r="I74" s="282">
        <v>43404</v>
      </c>
      <c r="J74" s="198">
        <v>5688081000</v>
      </c>
      <c r="K74" s="199">
        <v>1</v>
      </c>
      <c r="L74" s="200" t="s">
        <v>299</v>
      </c>
      <c r="M74" s="196">
        <v>0</v>
      </c>
      <c r="N74" s="193">
        <v>0</v>
      </c>
      <c r="O74" s="196" t="s">
        <v>124</v>
      </c>
      <c r="P74" s="201" t="s">
        <v>126</v>
      </c>
      <c r="Q74" s="192" t="s">
        <v>16</v>
      </c>
      <c r="R74" s="195"/>
      <c r="S74" s="194">
        <v>1</v>
      </c>
      <c r="T74" s="195"/>
      <c r="U74" s="194"/>
    </row>
    <row r="75" spans="1:21" s="170" customFormat="1" ht="15" customHeight="1" x14ac:dyDescent="0.25">
      <c r="A75" s="202" t="s">
        <v>326</v>
      </c>
      <c r="B75" s="203" t="s">
        <v>150</v>
      </c>
      <c r="C75" s="204" t="s">
        <v>123</v>
      </c>
      <c r="D75" s="205" t="s">
        <v>357</v>
      </c>
      <c r="E75" s="204">
        <v>1</v>
      </c>
      <c r="F75" s="203" t="s">
        <v>382</v>
      </c>
      <c r="G75" s="206" t="s">
        <v>123</v>
      </c>
      <c r="H75" s="204">
        <v>0</v>
      </c>
      <c r="I75" s="207">
        <v>43409</v>
      </c>
      <c r="J75" s="208">
        <v>20000000</v>
      </c>
      <c r="K75" s="209">
        <v>1</v>
      </c>
      <c r="L75" s="210" t="s">
        <v>299</v>
      </c>
      <c r="M75" s="206">
        <v>0</v>
      </c>
      <c r="N75" s="211">
        <v>0</v>
      </c>
      <c r="O75" s="206" t="s">
        <v>124</v>
      </c>
      <c r="P75" s="212" t="s">
        <v>126</v>
      </c>
      <c r="Q75" s="202" t="s">
        <v>35</v>
      </c>
      <c r="R75" s="205"/>
      <c r="S75" s="204">
        <v>1</v>
      </c>
      <c r="T75" s="205"/>
      <c r="U75" s="204"/>
    </row>
    <row r="76" spans="1:21" s="170" customFormat="1" ht="15" customHeight="1" x14ac:dyDescent="0.25">
      <c r="A76" s="192" t="s">
        <v>327</v>
      </c>
      <c r="B76" s="193" t="s">
        <v>150</v>
      </c>
      <c r="C76" s="194" t="s">
        <v>123</v>
      </c>
      <c r="D76" s="195" t="s">
        <v>357</v>
      </c>
      <c r="E76" s="194">
        <v>0.99939999999999996</v>
      </c>
      <c r="F76" s="193" t="s">
        <v>383</v>
      </c>
      <c r="G76" s="196" t="s">
        <v>400</v>
      </c>
      <c r="H76" s="194">
        <v>0</v>
      </c>
      <c r="I76" s="282">
        <v>43410</v>
      </c>
      <c r="J76" s="198">
        <v>3556596091.1999998</v>
      </c>
      <c r="K76" s="199">
        <v>1</v>
      </c>
      <c r="L76" s="200">
        <v>43409</v>
      </c>
      <c r="M76" s="196">
        <v>20000000</v>
      </c>
      <c r="N76" s="193">
        <v>1</v>
      </c>
      <c r="O76" s="196" t="s">
        <v>152</v>
      </c>
      <c r="P76" s="201" t="s">
        <v>125</v>
      </c>
      <c r="Q76" s="192" t="s">
        <v>169</v>
      </c>
      <c r="R76" s="195"/>
      <c r="S76" s="194">
        <v>1</v>
      </c>
      <c r="T76" s="195"/>
      <c r="U76" s="194"/>
    </row>
    <row r="77" spans="1:21" s="170" customFormat="1" ht="15" customHeight="1" x14ac:dyDescent="0.25">
      <c r="A77" s="202" t="s">
        <v>328</v>
      </c>
      <c r="B77" s="203" t="s">
        <v>150</v>
      </c>
      <c r="C77" s="204" t="s">
        <v>123</v>
      </c>
      <c r="D77" s="205" t="s">
        <v>357</v>
      </c>
      <c r="E77" s="204">
        <v>0.2356</v>
      </c>
      <c r="F77" s="203" t="s">
        <v>353</v>
      </c>
      <c r="G77" s="206" t="s">
        <v>123</v>
      </c>
      <c r="H77" s="204">
        <v>0</v>
      </c>
      <c r="I77" s="207">
        <v>43411</v>
      </c>
      <c r="J77" s="208">
        <v>63653498</v>
      </c>
      <c r="K77" s="209">
        <v>1</v>
      </c>
      <c r="L77" s="210">
        <v>43430</v>
      </c>
      <c r="M77" s="206">
        <v>4107555234.4000001</v>
      </c>
      <c r="N77" s="211">
        <v>1</v>
      </c>
      <c r="O77" s="206" t="s">
        <v>124</v>
      </c>
      <c r="P77" s="212" t="s">
        <v>125</v>
      </c>
      <c r="Q77" s="202" t="s">
        <v>169</v>
      </c>
      <c r="R77" s="205"/>
      <c r="S77" s="204">
        <v>1</v>
      </c>
      <c r="T77" s="205"/>
      <c r="U77" s="204"/>
    </row>
    <row r="78" spans="1:21" s="170" customFormat="1" ht="15" customHeight="1" x14ac:dyDescent="0.25">
      <c r="A78" s="192" t="s">
        <v>329</v>
      </c>
      <c r="B78" s="193" t="s">
        <v>150</v>
      </c>
      <c r="C78" s="194" t="s">
        <v>123</v>
      </c>
      <c r="D78" s="195" t="s">
        <v>357</v>
      </c>
      <c r="E78" s="194">
        <v>0.152</v>
      </c>
      <c r="F78" s="193" t="s">
        <v>384</v>
      </c>
      <c r="G78" s="196" t="s">
        <v>401</v>
      </c>
      <c r="H78" s="194">
        <v>0</v>
      </c>
      <c r="I78" s="282">
        <v>43414</v>
      </c>
      <c r="J78" s="198">
        <v>461873611.94</v>
      </c>
      <c r="K78" s="199">
        <v>1</v>
      </c>
      <c r="L78" s="200" t="s">
        <v>299</v>
      </c>
      <c r="M78" s="196">
        <v>0</v>
      </c>
      <c r="N78" s="193">
        <v>0</v>
      </c>
      <c r="O78" s="196" t="s">
        <v>124</v>
      </c>
      <c r="P78" s="201" t="s">
        <v>125</v>
      </c>
      <c r="Q78" s="192" t="s">
        <v>34</v>
      </c>
      <c r="R78" s="195"/>
      <c r="S78" s="194">
        <v>1</v>
      </c>
      <c r="T78" s="195"/>
      <c r="U78" s="194"/>
    </row>
    <row r="79" spans="1:21" s="170" customFormat="1" ht="15" customHeight="1" x14ac:dyDescent="0.25">
      <c r="A79" s="202" t="s">
        <v>330</v>
      </c>
      <c r="B79" s="203" t="s">
        <v>150</v>
      </c>
      <c r="C79" s="204" t="s">
        <v>123</v>
      </c>
      <c r="D79" s="205" t="s">
        <v>357</v>
      </c>
      <c r="E79" s="204">
        <v>1</v>
      </c>
      <c r="F79" s="203" t="s">
        <v>155</v>
      </c>
      <c r="G79" s="206" t="s">
        <v>276</v>
      </c>
      <c r="H79" s="204">
        <v>0</v>
      </c>
      <c r="I79" s="207">
        <v>43426</v>
      </c>
      <c r="J79" s="208">
        <v>20000000</v>
      </c>
      <c r="K79" s="209">
        <v>1</v>
      </c>
      <c r="L79" s="210">
        <v>43430</v>
      </c>
      <c r="M79" s="206">
        <v>349512381.64999998</v>
      </c>
      <c r="N79" s="211">
        <v>1</v>
      </c>
      <c r="O79" s="206" t="s">
        <v>124</v>
      </c>
      <c r="P79" s="212" t="s">
        <v>126</v>
      </c>
      <c r="Q79" s="202" t="s">
        <v>153</v>
      </c>
      <c r="R79" s="205"/>
      <c r="S79" s="204">
        <v>1</v>
      </c>
      <c r="T79" s="205"/>
      <c r="U79" s="204"/>
    </row>
    <row r="80" spans="1:21" s="170" customFormat="1" ht="15" customHeight="1" x14ac:dyDescent="0.25">
      <c r="A80" s="192" t="s">
        <v>331</v>
      </c>
      <c r="B80" s="193" t="s">
        <v>150</v>
      </c>
      <c r="C80" s="194" t="s">
        <v>123</v>
      </c>
      <c r="D80" s="195" t="s">
        <v>357</v>
      </c>
      <c r="E80" s="194">
        <v>1</v>
      </c>
      <c r="F80" s="193" t="s">
        <v>385</v>
      </c>
      <c r="G80" s="196" t="s">
        <v>123</v>
      </c>
      <c r="H80" s="194">
        <v>0</v>
      </c>
      <c r="I80" s="282">
        <v>43430</v>
      </c>
      <c r="J80" s="198">
        <v>78375909.739999995</v>
      </c>
      <c r="K80" s="199">
        <v>1</v>
      </c>
      <c r="L80" s="200">
        <v>43461</v>
      </c>
      <c r="M80" s="196">
        <v>20000000</v>
      </c>
      <c r="N80" s="193">
        <v>1</v>
      </c>
      <c r="O80" s="196" t="s">
        <v>124</v>
      </c>
      <c r="P80" s="201" t="s">
        <v>126</v>
      </c>
      <c r="Q80" s="192" t="s">
        <v>169</v>
      </c>
      <c r="R80" s="195"/>
      <c r="S80" s="194">
        <v>1</v>
      </c>
      <c r="T80" s="195"/>
      <c r="U80" s="194"/>
    </row>
    <row r="81" spans="1:21" s="170" customFormat="1" ht="15" customHeight="1" x14ac:dyDescent="0.25">
      <c r="A81" s="202" t="s">
        <v>332</v>
      </c>
      <c r="B81" s="203" t="s">
        <v>150</v>
      </c>
      <c r="C81" s="204" t="s">
        <v>123</v>
      </c>
      <c r="D81" s="205" t="s">
        <v>357</v>
      </c>
      <c r="E81" s="204">
        <v>1</v>
      </c>
      <c r="F81" s="203" t="s">
        <v>386</v>
      </c>
      <c r="G81" s="206" t="s">
        <v>123</v>
      </c>
      <c r="H81" s="204">
        <v>0</v>
      </c>
      <c r="I81" s="207">
        <v>43430</v>
      </c>
      <c r="J81" s="208">
        <v>105000000</v>
      </c>
      <c r="K81" s="209">
        <v>1</v>
      </c>
      <c r="L81" s="210" t="s">
        <v>299</v>
      </c>
      <c r="M81" s="206">
        <v>0</v>
      </c>
      <c r="N81" s="211">
        <v>0</v>
      </c>
      <c r="O81" s="206" t="s">
        <v>124</v>
      </c>
      <c r="P81" s="212" t="s">
        <v>126</v>
      </c>
      <c r="Q81" s="202" t="s">
        <v>169</v>
      </c>
      <c r="R81" s="205"/>
      <c r="S81" s="204">
        <v>1</v>
      </c>
      <c r="T81" s="205"/>
      <c r="U81" s="204"/>
    </row>
    <row r="82" spans="1:21" s="170" customFormat="1" ht="15" customHeight="1" x14ac:dyDescent="0.25">
      <c r="A82" s="192" t="s">
        <v>333</v>
      </c>
      <c r="B82" s="193" t="s">
        <v>350</v>
      </c>
      <c r="C82" s="194" t="s">
        <v>123</v>
      </c>
      <c r="D82" s="195" t="s">
        <v>357</v>
      </c>
      <c r="E82" s="194">
        <v>1</v>
      </c>
      <c r="F82" s="193" t="s">
        <v>387</v>
      </c>
      <c r="G82" s="196" t="s">
        <v>276</v>
      </c>
      <c r="H82" s="194">
        <v>0</v>
      </c>
      <c r="I82" s="282">
        <v>43432</v>
      </c>
      <c r="J82" s="198">
        <v>1429347000</v>
      </c>
      <c r="K82" s="199">
        <v>1</v>
      </c>
      <c r="L82" s="200" t="s">
        <v>299</v>
      </c>
      <c r="M82" s="196">
        <v>0</v>
      </c>
      <c r="N82" s="193">
        <v>0</v>
      </c>
      <c r="O82" s="196" t="s">
        <v>124</v>
      </c>
      <c r="P82" s="201" t="s">
        <v>126</v>
      </c>
      <c r="Q82" s="192" t="s">
        <v>16</v>
      </c>
      <c r="R82" s="195"/>
      <c r="S82" s="194">
        <v>1</v>
      </c>
      <c r="T82" s="195"/>
      <c r="U82" s="194"/>
    </row>
    <row r="83" spans="1:21" s="170" customFormat="1" ht="15" customHeight="1" x14ac:dyDescent="0.25">
      <c r="A83" s="202" t="s">
        <v>334</v>
      </c>
      <c r="B83" s="203" t="s">
        <v>150</v>
      </c>
      <c r="C83" s="204" t="s">
        <v>123</v>
      </c>
      <c r="D83" s="205" t="s">
        <v>357</v>
      </c>
      <c r="E83" s="204">
        <v>0.51</v>
      </c>
      <c r="F83" s="203" t="s">
        <v>262</v>
      </c>
      <c r="G83" s="206" t="s">
        <v>123</v>
      </c>
      <c r="H83" s="204">
        <v>0</v>
      </c>
      <c r="I83" s="207">
        <v>43432</v>
      </c>
      <c r="J83" s="208">
        <v>20000000</v>
      </c>
      <c r="K83" s="209">
        <v>1</v>
      </c>
      <c r="L83" s="210" t="s">
        <v>299</v>
      </c>
      <c r="M83" s="206">
        <v>0</v>
      </c>
      <c r="N83" s="211">
        <v>0</v>
      </c>
      <c r="O83" s="206" t="s">
        <v>124</v>
      </c>
      <c r="P83" s="212" t="s">
        <v>126</v>
      </c>
      <c r="Q83" s="202" t="s">
        <v>170</v>
      </c>
      <c r="R83" s="205"/>
      <c r="S83" s="204">
        <v>1</v>
      </c>
      <c r="T83" s="205"/>
      <c r="U83" s="204"/>
    </row>
    <row r="84" spans="1:21" s="170" customFormat="1" ht="15" customHeight="1" x14ac:dyDescent="0.25">
      <c r="A84" s="192" t="s">
        <v>335</v>
      </c>
      <c r="B84" s="193" t="s">
        <v>350</v>
      </c>
      <c r="C84" s="194" t="s">
        <v>123</v>
      </c>
      <c r="D84" s="195" t="s">
        <v>357</v>
      </c>
      <c r="E84" s="194">
        <v>1</v>
      </c>
      <c r="F84" s="193" t="s">
        <v>388</v>
      </c>
      <c r="G84" s="196" t="s">
        <v>123</v>
      </c>
      <c r="H84" s="194">
        <v>0</v>
      </c>
      <c r="I84" s="282">
        <v>43432</v>
      </c>
      <c r="J84" s="198">
        <v>1750370610</v>
      </c>
      <c r="K84" s="199">
        <v>1</v>
      </c>
      <c r="L84" s="200" t="s">
        <v>299</v>
      </c>
      <c r="M84" s="196">
        <v>0</v>
      </c>
      <c r="N84" s="193">
        <v>0</v>
      </c>
      <c r="O84" s="196" t="s">
        <v>124</v>
      </c>
      <c r="P84" s="201" t="s">
        <v>126</v>
      </c>
      <c r="Q84" s="192" t="s">
        <v>16</v>
      </c>
      <c r="R84" s="195"/>
      <c r="S84" s="194">
        <v>1</v>
      </c>
      <c r="T84" s="195"/>
      <c r="U84" s="194"/>
    </row>
    <row r="85" spans="1:21" s="170" customFormat="1" ht="15" customHeight="1" x14ac:dyDescent="0.25">
      <c r="A85" s="202" t="s">
        <v>336</v>
      </c>
      <c r="B85" s="203" t="s">
        <v>150</v>
      </c>
      <c r="C85" s="204" t="s">
        <v>123</v>
      </c>
      <c r="D85" s="205" t="s">
        <v>358</v>
      </c>
      <c r="E85" s="204">
        <v>1</v>
      </c>
      <c r="F85" s="203" t="s">
        <v>389</v>
      </c>
      <c r="G85" s="206" t="s">
        <v>229</v>
      </c>
      <c r="H85" s="204">
        <v>0</v>
      </c>
      <c r="I85" s="207">
        <v>43434</v>
      </c>
      <c r="J85" s="208">
        <v>926975000</v>
      </c>
      <c r="K85" s="209">
        <v>1</v>
      </c>
      <c r="L85" s="210" t="s">
        <v>299</v>
      </c>
      <c r="M85" s="206">
        <v>0</v>
      </c>
      <c r="N85" s="211">
        <v>0</v>
      </c>
      <c r="O85" s="206" t="s">
        <v>124</v>
      </c>
      <c r="P85" s="212" t="s">
        <v>126</v>
      </c>
      <c r="Q85" s="202" t="s">
        <v>35</v>
      </c>
      <c r="R85" s="205"/>
      <c r="S85" s="204">
        <v>1</v>
      </c>
      <c r="T85" s="205"/>
      <c r="U85" s="204"/>
    </row>
    <row r="86" spans="1:21" s="170" customFormat="1" ht="15" customHeight="1" x14ac:dyDescent="0.25">
      <c r="A86" s="192" t="s">
        <v>256</v>
      </c>
      <c r="B86" s="193" t="s">
        <v>150</v>
      </c>
      <c r="C86" s="194" t="s">
        <v>123</v>
      </c>
      <c r="D86" s="195" t="s">
        <v>357</v>
      </c>
      <c r="E86" s="194">
        <v>1</v>
      </c>
      <c r="F86" s="193" t="s">
        <v>390</v>
      </c>
      <c r="G86" s="196" t="s">
        <v>123</v>
      </c>
      <c r="H86" s="194">
        <v>0</v>
      </c>
      <c r="I86" s="282">
        <v>43434</v>
      </c>
      <c r="J86" s="198">
        <v>63000000.039999999</v>
      </c>
      <c r="K86" s="199">
        <v>1</v>
      </c>
      <c r="L86" s="200">
        <v>43454</v>
      </c>
      <c r="M86" s="196">
        <v>926975000</v>
      </c>
      <c r="N86" s="193">
        <v>1</v>
      </c>
      <c r="O86" s="196" t="s">
        <v>124</v>
      </c>
      <c r="P86" s="201" t="s">
        <v>126</v>
      </c>
      <c r="Q86" s="192" t="s">
        <v>17</v>
      </c>
      <c r="R86" s="195"/>
      <c r="S86" s="194">
        <v>1</v>
      </c>
      <c r="T86" s="195"/>
      <c r="U86" s="194"/>
    </row>
    <row r="87" spans="1:21" s="170" customFormat="1" ht="15" customHeight="1" x14ac:dyDescent="0.25">
      <c r="A87" s="202" t="s">
        <v>337</v>
      </c>
      <c r="B87" s="203" t="s">
        <v>150</v>
      </c>
      <c r="C87" s="204" t="s">
        <v>123</v>
      </c>
      <c r="D87" s="205" t="s">
        <v>357</v>
      </c>
      <c r="E87" s="204">
        <v>0.51</v>
      </c>
      <c r="F87" s="203" t="s">
        <v>290</v>
      </c>
      <c r="G87" s="206" t="s">
        <v>123</v>
      </c>
      <c r="H87" s="204">
        <v>0</v>
      </c>
      <c r="I87" s="207">
        <v>43436</v>
      </c>
      <c r="J87" s="208">
        <v>20000000</v>
      </c>
      <c r="K87" s="209">
        <v>1</v>
      </c>
      <c r="L87" s="210">
        <v>43455</v>
      </c>
      <c r="M87" s="206">
        <v>63000000.039999999</v>
      </c>
      <c r="N87" s="211">
        <v>1</v>
      </c>
      <c r="O87" s="206" t="s">
        <v>124</v>
      </c>
      <c r="P87" s="212" t="s">
        <v>126</v>
      </c>
      <c r="Q87" s="202" t="s">
        <v>173</v>
      </c>
      <c r="R87" s="205"/>
      <c r="S87" s="204">
        <v>1</v>
      </c>
      <c r="T87" s="205"/>
      <c r="U87" s="204"/>
    </row>
    <row r="88" spans="1:21" s="170" customFormat="1" ht="15" customHeight="1" x14ac:dyDescent="0.25">
      <c r="A88" s="192" t="s">
        <v>338</v>
      </c>
      <c r="B88" s="193" t="s">
        <v>150</v>
      </c>
      <c r="C88" s="194" t="s">
        <v>123</v>
      </c>
      <c r="D88" s="195" t="s">
        <v>357</v>
      </c>
      <c r="E88" s="194">
        <v>1</v>
      </c>
      <c r="F88" s="193" t="s">
        <v>391</v>
      </c>
      <c r="G88" s="196" t="s">
        <v>123</v>
      </c>
      <c r="H88" s="194">
        <v>0</v>
      </c>
      <c r="I88" s="282">
        <v>43440</v>
      </c>
      <c r="J88" s="198">
        <v>171301564.75</v>
      </c>
      <c r="K88" s="199">
        <v>1</v>
      </c>
      <c r="L88" s="200" t="s">
        <v>299</v>
      </c>
      <c r="M88" s="196">
        <v>0</v>
      </c>
      <c r="N88" s="193">
        <v>0</v>
      </c>
      <c r="O88" s="196" t="s">
        <v>124</v>
      </c>
      <c r="P88" s="201" t="s">
        <v>126</v>
      </c>
      <c r="Q88" s="192" t="s">
        <v>169</v>
      </c>
      <c r="R88" s="195"/>
      <c r="S88" s="194">
        <v>1</v>
      </c>
      <c r="T88" s="195"/>
      <c r="U88" s="194"/>
    </row>
    <row r="89" spans="1:21" s="170" customFormat="1" ht="15" customHeight="1" x14ac:dyDescent="0.25">
      <c r="A89" s="202" t="s">
        <v>339</v>
      </c>
      <c r="B89" s="203" t="s">
        <v>354</v>
      </c>
      <c r="C89" s="204" t="s">
        <v>123</v>
      </c>
      <c r="D89" s="205" t="s">
        <v>357</v>
      </c>
      <c r="E89" s="204">
        <v>1</v>
      </c>
      <c r="F89" s="203" t="s">
        <v>232</v>
      </c>
      <c r="G89" s="206" t="s">
        <v>123</v>
      </c>
      <c r="H89" s="204">
        <v>0</v>
      </c>
      <c r="I89" s="207">
        <v>43441</v>
      </c>
      <c r="J89" s="208">
        <v>100000000</v>
      </c>
      <c r="K89" s="209">
        <v>1</v>
      </c>
      <c r="L89" s="210" t="s">
        <v>299</v>
      </c>
      <c r="M89" s="206">
        <v>0</v>
      </c>
      <c r="N89" s="211">
        <v>0</v>
      </c>
      <c r="O89" s="206" t="s">
        <v>124</v>
      </c>
      <c r="P89" s="212" t="s">
        <v>126</v>
      </c>
      <c r="Q89" s="202" t="s">
        <v>11</v>
      </c>
      <c r="R89" s="205"/>
      <c r="S89" s="204">
        <v>1</v>
      </c>
      <c r="T89" s="205"/>
      <c r="U89" s="204"/>
    </row>
    <row r="90" spans="1:21" s="170" customFormat="1" ht="15" customHeight="1" x14ac:dyDescent="0.25">
      <c r="A90" s="192" t="s">
        <v>340</v>
      </c>
      <c r="B90" s="193" t="s">
        <v>354</v>
      </c>
      <c r="C90" s="194" t="s">
        <v>123</v>
      </c>
      <c r="D90" s="195" t="s">
        <v>357</v>
      </c>
      <c r="E90" s="194">
        <v>0.91890000000000005</v>
      </c>
      <c r="F90" s="193" t="s">
        <v>232</v>
      </c>
      <c r="G90" s="196" t="s">
        <v>123</v>
      </c>
      <c r="H90" s="194">
        <v>0</v>
      </c>
      <c r="I90" s="282">
        <v>43441</v>
      </c>
      <c r="J90" s="198">
        <v>233784000</v>
      </c>
      <c r="K90" s="199">
        <v>1</v>
      </c>
      <c r="L90" s="200" t="s">
        <v>299</v>
      </c>
      <c r="M90" s="196">
        <v>0</v>
      </c>
      <c r="N90" s="193">
        <v>0</v>
      </c>
      <c r="O90" s="196" t="s">
        <v>124</v>
      </c>
      <c r="P90" s="201" t="s">
        <v>126</v>
      </c>
      <c r="Q90" s="192" t="s">
        <v>11</v>
      </c>
      <c r="R90" s="195"/>
      <c r="S90" s="194">
        <v>1</v>
      </c>
      <c r="T90" s="195"/>
      <c r="U90" s="194"/>
    </row>
    <row r="91" spans="1:21" s="170" customFormat="1" ht="15" customHeight="1" x14ac:dyDescent="0.25">
      <c r="A91" s="202" t="s">
        <v>341</v>
      </c>
      <c r="B91" s="203" t="s">
        <v>355</v>
      </c>
      <c r="C91" s="204" t="s">
        <v>123</v>
      </c>
      <c r="D91" s="205" t="s">
        <v>357</v>
      </c>
      <c r="E91" s="204">
        <v>1</v>
      </c>
      <c r="F91" s="203" t="s">
        <v>392</v>
      </c>
      <c r="G91" s="206" t="s">
        <v>123</v>
      </c>
      <c r="H91" s="204">
        <v>0</v>
      </c>
      <c r="I91" s="207">
        <v>43445</v>
      </c>
      <c r="J91" s="208">
        <v>1950650000</v>
      </c>
      <c r="K91" s="209">
        <v>1</v>
      </c>
      <c r="L91" s="210" t="s">
        <v>299</v>
      </c>
      <c r="M91" s="206">
        <v>0</v>
      </c>
      <c r="N91" s="211">
        <v>0</v>
      </c>
      <c r="O91" s="206" t="s">
        <v>124</v>
      </c>
      <c r="P91" s="212" t="s">
        <v>126</v>
      </c>
      <c r="Q91" s="202" t="s">
        <v>12</v>
      </c>
      <c r="R91" s="205"/>
      <c r="S91" s="204">
        <v>1</v>
      </c>
      <c r="T91" s="205"/>
      <c r="U91" s="204"/>
    </row>
    <row r="92" spans="1:21" s="170" customFormat="1" ht="15" customHeight="1" x14ac:dyDescent="0.25">
      <c r="A92" s="192" t="s">
        <v>342</v>
      </c>
      <c r="B92" s="193" t="s">
        <v>150</v>
      </c>
      <c r="C92" s="194" t="s">
        <v>123</v>
      </c>
      <c r="D92" s="195" t="s">
        <v>357</v>
      </c>
      <c r="E92" s="194">
        <v>1</v>
      </c>
      <c r="F92" s="193" t="s">
        <v>393</v>
      </c>
      <c r="G92" s="196" t="s">
        <v>123</v>
      </c>
      <c r="H92" s="194">
        <v>0</v>
      </c>
      <c r="I92" s="282">
        <v>43448</v>
      </c>
      <c r="J92" s="198">
        <v>20000000</v>
      </c>
      <c r="K92" s="199">
        <v>1</v>
      </c>
      <c r="L92" s="200" t="s">
        <v>299</v>
      </c>
      <c r="M92" s="196">
        <v>0</v>
      </c>
      <c r="N92" s="193">
        <v>0</v>
      </c>
      <c r="O92" s="196" t="s">
        <v>124</v>
      </c>
      <c r="P92" s="201" t="s">
        <v>126</v>
      </c>
      <c r="Q92" s="192" t="s">
        <v>10</v>
      </c>
      <c r="R92" s="195"/>
      <c r="S92" s="194">
        <v>1</v>
      </c>
      <c r="T92" s="195"/>
      <c r="U92" s="194"/>
    </row>
    <row r="93" spans="1:21" s="170" customFormat="1" ht="15" customHeight="1" x14ac:dyDescent="0.25">
      <c r="A93" s="202" t="s">
        <v>343</v>
      </c>
      <c r="B93" s="203" t="s">
        <v>150</v>
      </c>
      <c r="C93" s="204" t="s">
        <v>123</v>
      </c>
      <c r="D93" s="205" t="s">
        <v>357</v>
      </c>
      <c r="E93" s="204">
        <v>1</v>
      </c>
      <c r="F93" s="203" t="s">
        <v>385</v>
      </c>
      <c r="G93" s="206" t="s">
        <v>123</v>
      </c>
      <c r="H93" s="204">
        <v>0</v>
      </c>
      <c r="I93" s="207">
        <v>43451</v>
      </c>
      <c r="J93" s="208">
        <v>942537000</v>
      </c>
      <c r="K93" s="209">
        <v>1</v>
      </c>
      <c r="L93" s="210">
        <v>43448</v>
      </c>
      <c r="M93" s="206">
        <v>20000000</v>
      </c>
      <c r="N93" s="211">
        <v>1</v>
      </c>
      <c r="O93" s="206" t="s">
        <v>124</v>
      </c>
      <c r="P93" s="212" t="s">
        <v>126</v>
      </c>
      <c r="Q93" s="202" t="s">
        <v>169</v>
      </c>
      <c r="R93" s="205"/>
      <c r="S93" s="204">
        <v>0.72</v>
      </c>
      <c r="T93" s="205"/>
      <c r="U93" s="204">
        <v>0.28000000000000003</v>
      </c>
    </row>
    <row r="94" spans="1:21" s="170" customFormat="1" ht="15" customHeight="1" x14ac:dyDescent="0.25">
      <c r="A94" s="192" t="s">
        <v>344</v>
      </c>
      <c r="B94" s="193" t="s">
        <v>150</v>
      </c>
      <c r="C94" s="194" t="s">
        <v>123</v>
      </c>
      <c r="D94" s="195" t="s">
        <v>357</v>
      </c>
      <c r="E94" s="194">
        <v>1</v>
      </c>
      <c r="F94" s="193" t="s">
        <v>385</v>
      </c>
      <c r="G94" s="196" t="s">
        <v>123</v>
      </c>
      <c r="H94" s="194">
        <v>0</v>
      </c>
      <c r="I94" s="282">
        <v>43451</v>
      </c>
      <c r="J94" s="198">
        <v>942500000</v>
      </c>
      <c r="K94" s="199">
        <v>1</v>
      </c>
      <c r="L94" s="200" t="s">
        <v>299</v>
      </c>
      <c r="M94" s="196">
        <v>0</v>
      </c>
      <c r="N94" s="193">
        <v>0</v>
      </c>
      <c r="O94" s="196" t="s">
        <v>124</v>
      </c>
      <c r="P94" s="201" t="s">
        <v>126</v>
      </c>
      <c r="Q94" s="192" t="s">
        <v>169</v>
      </c>
      <c r="R94" s="195"/>
      <c r="S94" s="194">
        <v>1</v>
      </c>
      <c r="T94" s="195"/>
      <c r="U94" s="194"/>
    </row>
    <row r="95" spans="1:21" s="170" customFormat="1" ht="15" customHeight="1" x14ac:dyDescent="0.25">
      <c r="A95" s="202" t="s">
        <v>402</v>
      </c>
      <c r="B95" s="203" t="s">
        <v>150</v>
      </c>
      <c r="C95" s="204" t="s">
        <v>123</v>
      </c>
      <c r="D95" s="205" t="s">
        <v>357</v>
      </c>
      <c r="E95" s="204">
        <v>0.8</v>
      </c>
      <c r="F95" s="203" t="s">
        <v>394</v>
      </c>
      <c r="G95" s="206" t="s">
        <v>229</v>
      </c>
      <c r="H95" s="204">
        <v>0</v>
      </c>
      <c r="I95" s="207">
        <v>43451</v>
      </c>
      <c r="J95" s="208">
        <v>16430820000</v>
      </c>
      <c r="K95" s="209">
        <v>1</v>
      </c>
      <c r="L95" s="210" t="s">
        <v>299</v>
      </c>
      <c r="M95" s="206">
        <v>0</v>
      </c>
      <c r="N95" s="211">
        <v>0</v>
      </c>
      <c r="O95" s="206" t="s">
        <v>124</v>
      </c>
      <c r="P95" s="212" t="s">
        <v>295</v>
      </c>
      <c r="Q95" s="202" t="s">
        <v>35</v>
      </c>
      <c r="R95" s="205"/>
      <c r="S95" s="204">
        <v>1</v>
      </c>
      <c r="T95" s="205"/>
      <c r="U95" s="204"/>
    </row>
    <row r="96" spans="1:21" s="170" customFormat="1" ht="15" customHeight="1" x14ac:dyDescent="0.25">
      <c r="A96" s="192" t="s">
        <v>345</v>
      </c>
      <c r="B96" s="193" t="s">
        <v>150</v>
      </c>
      <c r="C96" s="194" t="s">
        <v>123</v>
      </c>
      <c r="D96" s="195" t="s">
        <v>357</v>
      </c>
      <c r="E96" s="194">
        <v>1</v>
      </c>
      <c r="F96" s="193" t="s">
        <v>313</v>
      </c>
      <c r="G96" s="196" t="s">
        <v>123</v>
      </c>
      <c r="H96" s="194">
        <v>0</v>
      </c>
      <c r="I96" s="282">
        <v>43451</v>
      </c>
      <c r="J96" s="198">
        <v>20000000</v>
      </c>
      <c r="K96" s="199">
        <v>1</v>
      </c>
      <c r="L96" s="200" t="s">
        <v>299</v>
      </c>
      <c r="M96" s="196">
        <v>0</v>
      </c>
      <c r="N96" s="193">
        <v>0</v>
      </c>
      <c r="O96" s="196" t="s">
        <v>124</v>
      </c>
      <c r="P96" s="201" t="s">
        <v>126</v>
      </c>
      <c r="Q96" s="192" t="s">
        <v>16</v>
      </c>
      <c r="R96" s="195"/>
      <c r="S96" s="194">
        <v>1</v>
      </c>
      <c r="T96" s="195"/>
      <c r="U96" s="194"/>
    </row>
    <row r="97" spans="1:21" s="170" customFormat="1" ht="15" customHeight="1" x14ac:dyDescent="0.25">
      <c r="A97" s="202" t="s">
        <v>346</v>
      </c>
      <c r="B97" s="203" t="s">
        <v>354</v>
      </c>
      <c r="C97" s="204" t="s">
        <v>123</v>
      </c>
      <c r="D97" s="205" t="s">
        <v>357</v>
      </c>
      <c r="E97" s="204">
        <v>1</v>
      </c>
      <c r="F97" s="203" t="s">
        <v>395</v>
      </c>
      <c r="G97" s="206" t="s">
        <v>230</v>
      </c>
      <c r="H97" s="204">
        <v>0</v>
      </c>
      <c r="I97" s="207">
        <v>43453</v>
      </c>
      <c r="J97" s="208">
        <v>194535000</v>
      </c>
      <c r="K97" s="209">
        <v>1</v>
      </c>
      <c r="L97" s="210" t="s">
        <v>299</v>
      </c>
      <c r="M97" s="206">
        <v>0</v>
      </c>
      <c r="N97" s="211">
        <v>0</v>
      </c>
      <c r="O97" s="206" t="s">
        <v>124</v>
      </c>
      <c r="P97" s="212" t="s">
        <v>126</v>
      </c>
      <c r="Q97" s="202" t="s">
        <v>11</v>
      </c>
      <c r="R97" s="205"/>
      <c r="S97" s="204">
        <v>1</v>
      </c>
      <c r="T97" s="205"/>
      <c r="U97" s="204"/>
    </row>
    <row r="98" spans="1:21" s="170" customFormat="1" ht="15" customHeight="1" x14ac:dyDescent="0.25">
      <c r="A98" s="192" t="s">
        <v>347</v>
      </c>
      <c r="B98" s="193" t="s">
        <v>150</v>
      </c>
      <c r="C98" s="194" t="s">
        <v>123</v>
      </c>
      <c r="D98" s="195" t="s">
        <v>357</v>
      </c>
      <c r="E98" s="194">
        <v>1</v>
      </c>
      <c r="F98" s="193" t="s">
        <v>396</v>
      </c>
      <c r="G98" s="196" t="s">
        <v>247</v>
      </c>
      <c r="H98" s="194">
        <v>0</v>
      </c>
      <c r="I98" s="282">
        <v>43453</v>
      </c>
      <c r="J98" s="198">
        <v>1431630000</v>
      </c>
      <c r="K98" s="199">
        <v>1</v>
      </c>
      <c r="L98" s="200" t="s">
        <v>299</v>
      </c>
      <c r="M98" s="196">
        <v>0</v>
      </c>
      <c r="N98" s="193">
        <v>0</v>
      </c>
      <c r="O98" s="196" t="s">
        <v>124</v>
      </c>
      <c r="P98" s="201" t="s">
        <v>125</v>
      </c>
      <c r="Q98" s="192" t="s">
        <v>10</v>
      </c>
      <c r="R98" s="195"/>
      <c r="S98" s="194">
        <v>1</v>
      </c>
      <c r="T98" s="195"/>
      <c r="U98" s="194"/>
    </row>
    <row r="99" spans="1:21" s="170" customFormat="1" ht="15" customHeight="1" x14ac:dyDescent="0.25">
      <c r="A99" s="202" t="s">
        <v>348</v>
      </c>
      <c r="B99" s="203" t="s">
        <v>150</v>
      </c>
      <c r="C99" s="204" t="s">
        <v>123</v>
      </c>
      <c r="D99" s="205" t="s">
        <v>357</v>
      </c>
      <c r="E99" s="204">
        <v>0.81659999999999999</v>
      </c>
      <c r="F99" s="203" t="s">
        <v>262</v>
      </c>
      <c r="G99" s="206" t="s">
        <v>123</v>
      </c>
      <c r="H99" s="204">
        <v>0</v>
      </c>
      <c r="I99" s="207">
        <v>43453</v>
      </c>
      <c r="J99" s="208">
        <v>20000000</v>
      </c>
      <c r="K99" s="209">
        <v>1</v>
      </c>
      <c r="L99" s="210" t="s">
        <v>299</v>
      </c>
      <c r="M99" s="206">
        <v>0</v>
      </c>
      <c r="N99" s="211">
        <v>0</v>
      </c>
      <c r="O99" s="206" t="s">
        <v>124</v>
      </c>
      <c r="P99" s="212" t="s">
        <v>126</v>
      </c>
      <c r="Q99" s="202" t="s">
        <v>170</v>
      </c>
      <c r="R99" s="205"/>
      <c r="S99" s="204">
        <v>1</v>
      </c>
      <c r="T99" s="205"/>
      <c r="U99" s="204"/>
    </row>
    <row r="100" spans="1:21" s="170" customFormat="1" ht="15" customHeight="1" x14ac:dyDescent="0.25">
      <c r="A100" s="192" t="s">
        <v>349</v>
      </c>
      <c r="B100" s="193" t="s">
        <v>356</v>
      </c>
      <c r="C100" s="194" t="s">
        <v>123</v>
      </c>
      <c r="D100" s="195" t="s">
        <v>357</v>
      </c>
      <c r="E100" s="194">
        <v>1</v>
      </c>
      <c r="F100" s="193" t="s">
        <v>397</v>
      </c>
      <c r="G100" s="196" t="s">
        <v>123</v>
      </c>
      <c r="H100" s="194">
        <v>0</v>
      </c>
      <c r="I100" s="282">
        <v>43465</v>
      </c>
      <c r="J100" s="198">
        <v>1900000000</v>
      </c>
      <c r="K100" s="199">
        <v>1</v>
      </c>
      <c r="L100" s="200" t="s">
        <v>299</v>
      </c>
      <c r="M100" s="196">
        <v>0</v>
      </c>
      <c r="N100" s="193">
        <v>0</v>
      </c>
      <c r="O100" s="196" t="s">
        <v>124</v>
      </c>
      <c r="P100" s="201" t="s">
        <v>126</v>
      </c>
      <c r="Q100" s="192" t="s">
        <v>169</v>
      </c>
      <c r="R100" s="195"/>
      <c r="S100" s="194">
        <v>1</v>
      </c>
      <c r="T100" s="195"/>
      <c r="U100" s="194"/>
    </row>
    <row r="101" spans="1:21" x14ac:dyDescent="0.2">
      <c r="A101" s="259"/>
      <c r="B101" s="259"/>
      <c r="C101" s="260"/>
      <c r="D101" s="259"/>
      <c r="E101" s="259"/>
      <c r="F101" s="259"/>
      <c r="G101" s="261"/>
      <c r="H101" s="259"/>
      <c r="I101" s="259"/>
      <c r="J101" s="270"/>
      <c r="K101" s="270"/>
      <c r="L101" s="270"/>
      <c r="M101" s="270"/>
      <c r="N101" s="270"/>
      <c r="O101" s="259"/>
      <c r="P101" s="259"/>
      <c r="Q101" s="259"/>
      <c r="R101" s="259"/>
      <c r="S101" s="259"/>
      <c r="T101" s="259"/>
      <c r="U101" s="259"/>
    </row>
    <row r="103" spans="1:21" x14ac:dyDescent="0.2">
      <c r="J103" s="268"/>
      <c r="K103" s="284"/>
    </row>
    <row r="104" spans="1:21" ht="15.75" x14ac:dyDescent="0.2">
      <c r="J104" s="285"/>
      <c r="K104" s="188"/>
      <c r="U104" s="96"/>
    </row>
    <row r="105" spans="1:21" x14ac:dyDescent="0.2">
      <c r="U105" s="96"/>
    </row>
  </sheetData>
  <mergeCells count="10">
    <mergeCell ref="A8:H8"/>
    <mergeCell ref="A4:U4"/>
    <mergeCell ref="A1:U1"/>
    <mergeCell ref="A2:U2"/>
    <mergeCell ref="L6:N6"/>
    <mergeCell ref="O6:Q6"/>
    <mergeCell ref="R6:U6"/>
    <mergeCell ref="A5:U5"/>
    <mergeCell ref="B6:D6"/>
    <mergeCell ref="F6:H6"/>
  </mergeCells>
  <hyperlinks>
    <hyperlink ref="U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GridLines="0" topLeftCell="A6" zoomScale="90" zoomScaleNormal="90" workbookViewId="0">
      <selection activeCell="B32" sqref="B32"/>
    </sheetView>
  </sheetViews>
  <sheetFormatPr defaultRowHeight="15" x14ac:dyDescent="0.25"/>
  <cols>
    <col min="1" max="1" width="19.28515625" style="81" customWidth="1"/>
    <col min="2" max="2" width="29.85546875" customWidth="1"/>
    <col min="3" max="3" width="21.7109375" customWidth="1"/>
    <col min="4" max="4" width="6.7109375" customWidth="1"/>
    <col min="5" max="5" width="20" style="167" customWidth="1"/>
    <col min="6" max="6" width="29.85546875" style="61" customWidth="1"/>
    <col min="7" max="7" width="21.7109375" style="61" customWidth="1"/>
  </cols>
  <sheetData>
    <row r="1" spans="1:13" s="61" customFormat="1" ht="21" x14ac:dyDescent="0.35">
      <c r="A1" s="300" t="s">
        <v>9</v>
      </c>
      <c r="B1" s="300"/>
      <c r="C1" s="300"/>
      <c r="D1" s="300"/>
      <c r="E1" s="300"/>
      <c r="F1" s="306"/>
      <c r="G1" s="306"/>
      <c r="H1" s="88"/>
      <c r="I1" s="88"/>
      <c r="J1" s="88"/>
      <c r="K1" s="88"/>
      <c r="L1" s="88"/>
      <c r="M1" s="88"/>
    </row>
    <row r="2" spans="1:13" s="124" customFormat="1" ht="26.25" x14ac:dyDescent="0.25">
      <c r="A2" s="307" t="s">
        <v>57</v>
      </c>
      <c r="B2" s="307"/>
      <c r="C2" s="307"/>
      <c r="D2" s="307"/>
      <c r="E2" s="307"/>
      <c r="F2" s="307"/>
      <c r="G2" s="307"/>
      <c r="M2" s="125"/>
    </row>
    <row r="3" spans="1:13" s="21" customFormat="1" ht="39.75" customHeight="1" x14ac:dyDescent="0.25">
      <c r="A3" s="99"/>
      <c r="B3" s="99"/>
      <c r="C3" s="99"/>
      <c r="D3" s="99"/>
      <c r="E3" s="99"/>
      <c r="F3" s="115"/>
      <c r="G3" s="116" t="s">
        <v>28</v>
      </c>
      <c r="M3" s="90"/>
    </row>
    <row r="4" spans="1:13" s="124" customFormat="1" ht="30" customHeight="1" x14ac:dyDescent="0.25">
      <c r="A4" s="309" t="s">
        <v>20</v>
      </c>
      <c r="B4" s="308" t="s">
        <v>37</v>
      </c>
      <c r="C4" s="308"/>
      <c r="D4" s="129"/>
      <c r="E4" s="309" t="s">
        <v>20</v>
      </c>
      <c r="F4" s="308" t="s">
        <v>38</v>
      </c>
      <c r="G4" s="308"/>
      <c r="M4" s="125"/>
    </row>
    <row r="5" spans="1:13" s="127" customFormat="1" ht="27.75" customHeight="1" x14ac:dyDescent="0.25">
      <c r="A5" s="310"/>
      <c r="B5" s="130" t="s">
        <v>56</v>
      </c>
      <c r="C5" s="128" t="s">
        <v>0</v>
      </c>
      <c r="D5" s="129"/>
      <c r="E5" s="310"/>
      <c r="F5" s="130" t="s">
        <v>56</v>
      </c>
      <c r="G5" s="128" t="s">
        <v>0</v>
      </c>
      <c r="H5" s="124"/>
      <c r="I5" s="124"/>
      <c r="J5" s="124"/>
      <c r="K5" s="124"/>
      <c r="L5" s="124"/>
      <c r="M5" s="126"/>
    </row>
    <row r="6" spans="1:13" s="133" customFormat="1" ht="21.75" customHeight="1" x14ac:dyDescent="0.25">
      <c r="A6" s="131">
        <v>2012</v>
      </c>
      <c r="B6" s="188">
        <v>122319.46151122592</v>
      </c>
      <c r="C6" s="188">
        <v>176</v>
      </c>
      <c r="D6" s="132"/>
      <c r="E6" s="187">
        <v>2012</v>
      </c>
      <c r="F6" s="164">
        <v>151391.71883914963</v>
      </c>
      <c r="G6" s="165">
        <v>130</v>
      </c>
      <c r="H6" s="168"/>
      <c r="M6" s="134"/>
    </row>
    <row r="7" spans="1:13" s="133" customFormat="1" ht="15.75" x14ac:dyDescent="0.25">
      <c r="A7" s="186" t="s">
        <v>39</v>
      </c>
      <c r="B7" s="164">
        <v>18045.164693089999</v>
      </c>
      <c r="C7" s="165">
        <v>36</v>
      </c>
      <c r="D7" s="166"/>
      <c r="E7" s="187">
        <v>2013</v>
      </c>
      <c r="F7" s="163">
        <v>58370.409829137338</v>
      </c>
      <c r="G7" s="163">
        <v>110</v>
      </c>
      <c r="H7" s="168"/>
      <c r="M7" s="134"/>
    </row>
    <row r="8" spans="1:13" s="133" customFormat="1" ht="15.75" x14ac:dyDescent="0.25">
      <c r="A8" s="186" t="s">
        <v>40</v>
      </c>
      <c r="B8" s="163">
        <v>45571.46436937894</v>
      </c>
      <c r="C8" s="163">
        <v>75</v>
      </c>
      <c r="D8" s="132"/>
      <c r="E8" s="187">
        <v>2014</v>
      </c>
      <c r="F8" s="164">
        <v>104847.11447764267</v>
      </c>
      <c r="G8" s="165">
        <v>112</v>
      </c>
      <c r="H8" s="168"/>
      <c r="M8" s="134"/>
    </row>
    <row r="9" spans="1:13" s="133" customFormat="1" ht="15.75" x14ac:dyDescent="0.25">
      <c r="A9" s="186" t="s">
        <v>41</v>
      </c>
      <c r="B9" s="164">
        <v>28900.891109926997</v>
      </c>
      <c r="C9" s="165">
        <v>26</v>
      </c>
      <c r="D9" s="166"/>
      <c r="E9" s="187">
        <v>2015</v>
      </c>
      <c r="F9" s="163">
        <v>165447.95304918999</v>
      </c>
      <c r="G9" s="163">
        <v>118</v>
      </c>
      <c r="H9" s="168"/>
      <c r="M9" s="134"/>
    </row>
    <row r="10" spans="1:13" s="133" customFormat="1" ht="15.75" x14ac:dyDescent="0.25">
      <c r="A10" s="186" t="s">
        <v>42</v>
      </c>
      <c r="B10" s="163">
        <v>29801.941338830002</v>
      </c>
      <c r="C10" s="163">
        <v>39</v>
      </c>
      <c r="D10" s="132"/>
      <c r="E10" s="187">
        <v>2016</v>
      </c>
      <c r="F10" s="165">
        <v>99942.178268011863</v>
      </c>
      <c r="G10" s="165">
        <v>97</v>
      </c>
      <c r="H10" s="168"/>
      <c r="M10" s="134"/>
    </row>
    <row r="11" spans="1:13" s="133" customFormat="1" ht="21.75" customHeight="1" x14ac:dyDescent="0.25">
      <c r="A11" s="131">
        <v>2013</v>
      </c>
      <c r="B11" s="188">
        <v>165297.98671079928</v>
      </c>
      <c r="C11" s="188">
        <v>181</v>
      </c>
      <c r="D11" s="132"/>
      <c r="E11" s="187">
        <v>2017</v>
      </c>
      <c r="F11" s="163">
        <v>112194.01441686736</v>
      </c>
      <c r="G11" s="163">
        <v>97</v>
      </c>
      <c r="H11" s="168"/>
      <c r="M11" s="134"/>
    </row>
    <row r="12" spans="1:13" s="133" customFormat="1" ht="15.75" x14ac:dyDescent="0.25">
      <c r="A12" s="186" t="s">
        <v>43</v>
      </c>
      <c r="B12" s="164">
        <v>18198.583431709998</v>
      </c>
      <c r="C12" s="165">
        <v>34</v>
      </c>
      <c r="D12" s="166"/>
      <c r="E12" s="187">
        <v>2018</v>
      </c>
      <c r="F12" s="165">
        <v>114937.57831333445</v>
      </c>
      <c r="G12" s="165">
        <v>105</v>
      </c>
      <c r="H12" s="168"/>
      <c r="M12" s="134"/>
    </row>
    <row r="13" spans="1:13" s="133" customFormat="1" ht="15.75" x14ac:dyDescent="0.25">
      <c r="A13" s="186" t="s">
        <v>44</v>
      </c>
      <c r="B13" s="163">
        <v>32935.659544559996</v>
      </c>
      <c r="C13" s="163">
        <v>42</v>
      </c>
      <c r="D13" s="132"/>
      <c r="E13" s="171"/>
      <c r="F13" s="90"/>
      <c r="G13" s="90"/>
      <c r="H13" s="168"/>
      <c r="M13" s="134"/>
    </row>
    <row r="14" spans="1:13" s="133" customFormat="1" ht="15.75" x14ac:dyDescent="0.25">
      <c r="A14" s="186" t="s">
        <v>45</v>
      </c>
      <c r="B14" s="164">
        <v>42402.113080579998</v>
      </c>
      <c r="C14" s="165">
        <v>51</v>
      </c>
      <c r="D14" s="166"/>
      <c r="E14" s="166"/>
      <c r="F14" s="90"/>
      <c r="G14" s="90"/>
      <c r="H14" s="168"/>
      <c r="M14" s="134"/>
    </row>
    <row r="15" spans="1:13" s="133" customFormat="1" ht="15.75" x14ac:dyDescent="0.25">
      <c r="A15" s="186" t="s">
        <v>46</v>
      </c>
      <c r="B15" s="163">
        <v>71761.63065394928</v>
      </c>
      <c r="C15" s="163">
        <v>54</v>
      </c>
      <c r="D15" s="132"/>
      <c r="E15" s="166"/>
      <c r="F15" s="163"/>
      <c r="G15" s="163"/>
      <c r="H15" s="168"/>
      <c r="M15" s="134"/>
    </row>
    <row r="16" spans="1:13" s="133" customFormat="1" ht="21.75" customHeight="1" x14ac:dyDescent="0.25">
      <c r="A16" s="131">
        <v>2014</v>
      </c>
      <c r="B16" s="188">
        <v>192711.31616578778</v>
      </c>
      <c r="C16" s="188">
        <v>146</v>
      </c>
      <c r="D16" s="132"/>
      <c r="E16" s="132"/>
      <c r="F16" s="90"/>
      <c r="G16" s="90"/>
      <c r="H16" s="168"/>
      <c r="M16" s="134"/>
    </row>
    <row r="17" spans="1:13" s="133" customFormat="1" ht="15.75" x14ac:dyDescent="0.25">
      <c r="A17" s="186" t="s">
        <v>47</v>
      </c>
      <c r="B17" s="164">
        <v>33928.570866859613</v>
      </c>
      <c r="C17" s="165">
        <v>27</v>
      </c>
      <c r="D17" s="166"/>
      <c r="G17" s="90"/>
      <c r="H17" s="168"/>
      <c r="M17" s="134"/>
    </row>
    <row r="18" spans="1:13" s="133" customFormat="1" ht="15.75" x14ac:dyDescent="0.25">
      <c r="A18" s="186" t="s">
        <v>48</v>
      </c>
      <c r="B18" s="163">
        <v>36108.66965094264</v>
      </c>
      <c r="C18" s="163">
        <v>35</v>
      </c>
      <c r="D18" s="132"/>
      <c r="E18" s="166"/>
      <c r="F18" s="90"/>
      <c r="G18" s="90"/>
      <c r="H18" s="168"/>
      <c r="M18" s="134"/>
    </row>
    <row r="19" spans="1:13" s="133" customFormat="1" ht="15.75" x14ac:dyDescent="0.25">
      <c r="A19" s="186" t="s">
        <v>49</v>
      </c>
      <c r="B19" s="164">
        <v>55575.798249997148</v>
      </c>
      <c r="C19" s="165">
        <v>42</v>
      </c>
      <c r="D19" s="166"/>
      <c r="E19" s="132"/>
      <c r="F19" s="90"/>
      <c r="G19" s="90"/>
      <c r="H19" s="168"/>
      <c r="M19" s="134"/>
    </row>
    <row r="20" spans="1:13" s="133" customFormat="1" ht="15.75" x14ac:dyDescent="0.25">
      <c r="A20" s="186" t="s">
        <v>50</v>
      </c>
      <c r="B20" s="163">
        <v>67098.277397988408</v>
      </c>
      <c r="C20" s="163">
        <v>42</v>
      </c>
      <c r="D20" s="132"/>
      <c r="E20" s="166"/>
      <c r="F20" s="163"/>
      <c r="G20" s="163"/>
      <c r="H20" s="168"/>
      <c r="M20" s="134"/>
    </row>
    <row r="21" spans="1:13" s="133" customFormat="1" ht="21.75" customHeight="1" x14ac:dyDescent="0.25">
      <c r="A21" s="131">
        <v>2015</v>
      </c>
      <c r="B21" s="188">
        <v>109545.55982105025</v>
      </c>
      <c r="C21" s="188">
        <v>111</v>
      </c>
      <c r="D21" s="132"/>
      <c r="E21" s="132"/>
      <c r="F21" s="90"/>
      <c r="G21" s="90"/>
      <c r="H21" s="168"/>
      <c r="M21" s="134"/>
    </row>
    <row r="22" spans="1:13" s="133" customFormat="1" ht="15.75" x14ac:dyDescent="0.25">
      <c r="A22" s="186" t="s">
        <v>51</v>
      </c>
      <c r="B22" s="164">
        <v>6117.8732479966502</v>
      </c>
      <c r="C22" s="165">
        <v>23</v>
      </c>
      <c r="D22" s="166"/>
      <c r="G22" s="90"/>
      <c r="H22" s="168"/>
      <c r="M22" s="134"/>
    </row>
    <row r="23" spans="1:13" s="133" customFormat="1" ht="15.75" x14ac:dyDescent="0.25">
      <c r="A23" s="186" t="s">
        <v>52</v>
      </c>
      <c r="B23" s="163">
        <v>18874.2929649</v>
      </c>
      <c r="C23" s="163">
        <v>27</v>
      </c>
      <c r="D23" s="132"/>
      <c r="E23" s="166"/>
      <c r="F23" s="90"/>
      <c r="G23" s="90"/>
      <c r="H23" s="168"/>
      <c r="M23" s="134"/>
    </row>
    <row r="24" spans="1:13" s="133" customFormat="1" ht="15.75" x14ac:dyDescent="0.25">
      <c r="A24" s="186" t="s">
        <v>53</v>
      </c>
      <c r="B24" s="164">
        <v>50891.033956160005</v>
      </c>
      <c r="C24" s="165">
        <v>23</v>
      </c>
      <c r="D24" s="166"/>
      <c r="E24" s="132"/>
      <c r="F24" s="90"/>
      <c r="G24" s="90"/>
      <c r="H24" s="168"/>
      <c r="M24" s="134"/>
    </row>
    <row r="25" spans="1:13" s="133" customFormat="1" ht="15.75" x14ac:dyDescent="0.25">
      <c r="A25" s="186" t="s">
        <v>54</v>
      </c>
      <c r="B25" s="163">
        <v>33662.359651993589</v>
      </c>
      <c r="C25" s="163">
        <v>38</v>
      </c>
      <c r="D25" s="132"/>
      <c r="E25" s="166"/>
      <c r="F25" s="163"/>
      <c r="G25" s="163"/>
      <c r="H25" s="168"/>
      <c r="M25" s="134"/>
    </row>
    <row r="26" spans="1:13" s="133" customFormat="1" ht="21.75" customHeight="1" x14ac:dyDescent="0.25">
      <c r="A26" s="131">
        <v>2016</v>
      </c>
      <c r="B26" s="188">
        <v>179214.86202409552</v>
      </c>
      <c r="C26" s="188">
        <v>138</v>
      </c>
      <c r="D26" s="132"/>
      <c r="E26" s="132"/>
      <c r="F26" s="90"/>
      <c r="G26" s="90"/>
      <c r="H26" s="168"/>
      <c r="M26" s="134"/>
    </row>
    <row r="27" spans="1:13" s="133" customFormat="1" ht="15.75" x14ac:dyDescent="0.25">
      <c r="A27" s="186" t="s">
        <v>58</v>
      </c>
      <c r="B27" s="164">
        <v>20956.006876421765</v>
      </c>
      <c r="C27" s="165">
        <v>24</v>
      </c>
      <c r="D27" s="166"/>
      <c r="G27" s="90"/>
      <c r="H27" s="168"/>
      <c r="M27" s="134"/>
    </row>
    <row r="28" spans="1:13" s="133" customFormat="1" ht="15.75" x14ac:dyDescent="0.25">
      <c r="A28" s="186" t="s">
        <v>59</v>
      </c>
      <c r="B28" s="163">
        <v>40529.284809769058</v>
      </c>
      <c r="C28" s="163">
        <v>35</v>
      </c>
      <c r="D28" s="132"/>
      <c r="E28" s="166"/>
      <c r="F28" s="90"/>
      <c r="G28" s="90"/>
      <c r="H28" s="168"/>
      <c r="M28" s="134"/>
    </row>
    <row r="29" spans="1:13" s="133" customFormat="1" ht="15.75" x14ac:dyDescent="0.25">
      <c r="A29" s="186" t="s">
        <v>60</v>
      </c>
      <c r="B29" s="164">
        <v>61853.261354913004</v>
      </c>
      <c r="C29" s="165">
        <v>34</v>
      </c>
      <c r="D29" s="166"/>
      <c r="E29" s="132"/>
      <c r="F29" s="90"/>
      <c r="G29" s="90"/>
      <c r="H29" s="168"/>
      <c r="M29" s="134"/>
    </row>
    <row r="30" spans="1:13" s="133" customFormat="1" ht="15.75" x14ac:dyDescent="0.25">
      <c r="A30" s="186" t="s">
        <v>61</v>
      </c>
      <c r="B30" s="163">
        <v>55876.308982991701</v>
      </c>
      <c r="C30" s="163">
        <v>45</v>
      </c>
      <c r="D30" s="132"/>
      <c r="E30" s="166"/>
      <c r="F30" s="163"/>
      <c r="G30" s="163"/>
      <c r="H30" s="168"/>
      <c r="M30" s="134"/>
    </row>
    <row r="31" spans="1:13" s="133" customFormat="1" ht="21.75" customHeight="1" x14ac:dyDescent="0.25">
      <c r="A31" s="131">
        <v>2017</v>
      </c>
      <c r="B31" s="188">
        <v>138399.48983434588</v>
      </c>
      <c r="C31" s="188">
        <v>143</v>
      </c>
      <c r="D31" s="132"/>
      <c r="E31" s="132"/>
      <c r="F31" s="92"/>
      <c r="G31" s="92"/>
      <c r="H31" s="168"/>
      <c r="M31" s="134"/>
    </row>
    <row r="32" spans="1:13" s="133" customFormat="1" ht="15.75" x14ac:dyDescent="0.25">
      <c r="A32" s="186" t="s">
        <v>179</v>
      </c>
      <c r="B32" s="164">
        <v>23786.866222659999</v>
      </c>
      <c r="C32" s="165">
        <v>40</v>
      </c>
      <c r="D32" s="166"/>
      <c r="G32" s="92"/>
      <c r="H32" s="168"/>
      <c r="M32" s="134"/>
    </row>
    <row r="33" spans="1:13" s="133" customFormat="1" ht="15.75" x14ac:dyDescent="0.25">
      <c r="A33" s="186" t="s">
        <v>180</v>
      </c>
      <c r="B33" s="163">
        <v>30514.285011598178</v>
      </c>
      <c r="C33" s="163">
        <v>30</v>
      </c>
      <c r="D33" s="132"/>
      <c r="E33" s="166"/>
      <c r="F33" s="92"/>
      <c r="G33" s="92"/>
      <c r="H33" s="168"/>
      <c r="M33" s="134"/>
    </row>
    <row r="34" spans="1:13" s="133" customFormat="1" ht="15.75" x14ac:dyDescent="0.25">
      <c r="A34" s="186" t="s">
        <v>181</v>
      </c>
      <c r="B34" s="164">
        <v>41977.291433216094</v>
      </c>
      <c r="C34" s="165">
        <v>29</v>
      </c>
      <c r="D34" s="166"/>
      <c r="E34" s="132"/>
      <c r="F34" s="88"/>
      <c r="G34" s="88"/>
      <c r="H34" s="168"/>
      <c r="M34" s="134"/>
    </row>
    <row r="35" spans="1:13" s="133" customFormat="1" ht="15.75" x14ac:dyDescent="0.25">
      <c r="A35" s="186" t="s">
        <v>182</v>
      </c>
      <c r="B35" s="163">
        <v>42121.047166871591</v>
      </c>
      <c r="C35" s="163">
        <v>44</v>
      </c>
      <c r="D35" s="132"/>
      <c r="E35" s="166"/>
      <c r="F35" s="163"/>
      <c r="G35" s="163"/>
      <c r="H35" s="168"/>
      <c r="M35" s="134"/>
    </row>
    <row r="36" spans="1:13" s="133" customFormat="1" ht="21.75" customHeight="1" x14ac:dyDescent="0.25">
      <c r="A36" s="131">
        <v>2018</v>
      </c>
      <c r="B36" s="188">
        <v>177165.25064088203</v>
      </c>
      <c r="C36" s="188">
        <v>140</v>
      </c>
      <c r="D36" s="132"/>
      <c r="E36" s="90"/>
      <c r="F36" s="61"/>
      <c r="G36" s="214"/>
      <c r="H36" s="168"/>
      <c r="M36" s="134"/>
    </row>
    <row r="37" spans="1:13" s="133" customFormat="1" ht="15.75" x14ac:dyDescent="0.25">
      <c r="A37" s="186" t="s">
        <v>183</v>
      </c>
      <c r="B37" s="164">
        <v>66111.652955664278</v>
      </c>
      <c r="C37" s="165">
        <v>34</v>
      </c>
      <c r="D37" s="166"/>
      <c r="E37" s="171"/>
      <c r="F37" s="90"/>
      <c r="G37" s="61"/>
      <c r="H37" s="168"/>
      <c r="M37" s="134"/>
    </row>
    <row r="38" spans="1:13" s="133" customFormat="1" ht="15.75" x14ac:dyDescent="0.25">
      <c r="A38" s="186" t="s">
        <v>184</v>
      </c>
      <c r="B38" s="163">
        <v>24454.49969548154</v>
      </c>
      <c r="C38" s="163">
        <v>24</v>
      </c>
      <c r="D38" s="132"/>
      <c r="E38" s="90"/>
      <c r="F38" s="167"/>
      <c r="G38" s="167"/>
      <c r="H38" s="168"/>
      <c r="M38" s="134"/>
    </row>
    <row r="39" spans="1:13" s="133" customFormat="1" ht="15.75" x14ac:dyDescent="0.25">
      <c r="A39" s="186" t="s">
        <v>185</v>
      </c>
      <c r="B39" s="164">
        <v>41145.154468446199</v>
      </c>
      <c r="C39" s="165">
        <v>24</v>
      </c>
      <c r="D39" s="166"/>
      <c r="E39" s="90"/>
      <c r="F39" s="167"/>
      <c r="G39" s="167"/>
      <c r="H39" s="168"/>
      <c r="M39" s="134"/>
    </row>
    <row r="40" spans="1:13" s="133" customFormat="1" ht="15.75" x14ac:dyDescent="0.25">
      <c r="A40" s="186" t="s">
        <v>186</v>
      </c>
      <c r="B40" s="163">
        <v>45453.943521290006</v>
      </c>
      <c r="C40" s="163">
        <v>58</v>
      </c>
      <c r="D40" s="132"/>
      <c r="E40" s="90"/>
      <c r="F40" s="61"/>
      <c r="G40" s="61"/>
      <c r="H40" s="168"/>
      <c r="M40" s="134"/>
    </row>
    <row r="41" spans="1:13" s="61" customFormat="1" x14ac:dyDescent="0.25">
      <c r="A41" s="89"/>
      <c r="B41" s="90"/>
      <c r="C41" s="90"/>
      <c r="D41" s="90"/>
      <c r="E41" s="90"/>
      <c r="H41" s="88"/>
      <c r="I41" s="88"/>
      <c r="J41" s="88"/>
      <c r="K41" s="88"/>
      <c r="L41" s="88"/>
      <c r="M41" s="88"/>
    </row>
    <row r="42" spans="1:13" s="61" customFormat="1" x14ac:dyDescent="0.25">
      <c r="A42" s="89"/>
      <c r="B42" s="90"/>
      <c r="C42" s="90"/>
      <c r="D42" s="90"/>
      <c r="E42" s="90"/>
      <c r="H42" s="88"/>
      <c r="I42" s="88"/>
      <c r="J42" s="88"/>
      <c r="K42" s="88"/>
      <c r="L42" s="88"/>
      <c r="M42" s="88"/>
    </row>
    <row r="43" spans="1:13" s="61" customFormat="1" x14ac:dyDescent="0.25">
      <c r="A43" s="89"/>
      <c r="B43" s="90"/>
      <c r="C43" s="90"/>
      <c r="E43" s="90"/>
      <c r="H43" s="88"/>
      <c r="I43" s="88"/>
      <c r="J43" s="88"/>
      <c r="K43" s="88"/>
      <c r="L43" s="88"/>
      <c r="M43" s="88"/>
    </row>
    <row r="44" spans="1:13" s="61" customFormat="1" x14ac:dyDescent="0.25">
      <c r="A44" s="89"/>
      <c r="B44" s="90"/>
      <c r="C44" s="90"/>
      <c r="D44" s="90"/>
      <c r="E44" s="90"/>
      <c r="H44" s="88"/>
      <c r="I44" s="88"/>
      <c r="J44" s="88"/>
      <c r="K44" s="88"/>
      <c r="L44" s="88"/>
      <c r="M44" s="88"/>
    </row>
    <row r="45" spans="1:13" s="61" customFormat="1" x14ac:dyDescent="0.25">
      <c r="A45" s="89"/>
      <c r="B45" s="90"/>
      <c r="C45" s="90"/>
      <c r="D45" s="90"/>
      <c r="E45" s="90"/>
      <c r="H45" s="88"/>
      <c r="I45" s="88"/>
      <c r="J45" s="88"/>
      <c r="K45" s="88"/>
      <c r="L45" s="88"/>
      <c r="M45" s="88"/>
    </row>
    <row r="46" spans="1:13" s="61" customFormat="1" x14ac:dyDescent="0.25">
      <c r="A46" s="89"/>
      <c r="B46" s="90"/>
      <c r="C46" s="90"/>
      <c r="D46" s="90"/>
      <c r="E46" s="90"/>
      <c r="H46" s="88"/>
      <c r="I46" s="88"/>
      <c r="J46" s="88"/>
      <c r="K46" s="88"/>
      <c r="L46" s="88"/>
      <c r="M46" s="88"/>
    </row>
    <row r="47" spans="1:13" s="61" customFormat="1" x14ac:dyDescent="0.25">
      <c r="A47" s="89"/>
      <c r="B47" s="90"/>
      <c r="C47" s="90"/>
      <c r="D47" s="90"/>
      <c r="E47" s="90"/>
      <c r="H47" s="88"/>
      <c r="I47" s="88"/>
      <c r="J47" s="88"/>
      <c r="K47" s="88"/>
      <c r="L47" s="88"/>
      <c r="M47" s="88"/>
    </row>
    <row r="48" spans="1:13" s="61" customFormat="1" x14ac:dyDescent="0.25">
      <c r="A48" s="89"/>
      <c r="B48" s="90"/>
      <c r="C48" s="90"/>
      <c r="D48" s="90"/>
      <c r="E48" s="90"/>
      <c r="H48" s="88"/>
      <c r="I48" s="88"/>
      <c r="J48" s="88"/>
      <c r="K48" s="88"/>
      <c r="L48" s="88"/>
      <c r="M48" s="88"/>
    </row>
    <row r="49" spans="1:13" s="61" customFormat="1" x14ac:dyDescent="0.25">
      <c r="A49" s="89"/>
      <c r="B49" s="90"/>
      <c r="C49" s="90"/>
      <c r="D49" s="90"/>
      <c r="E49" s="90"/>
      <c r="H49" s="88"/>
      <c r="I49" s="88"/>
      <c r="J49" s="88"/>
      <c r="K49" s="88"/>
      <c r="L49" s="88"/>
      <c r="M49" s="88"/>
    </row>
    <row r="50" spans="1:13" s="61" customFormat="1" x14ac:dyDescent="0.25">
      <c r="A50" s="89"/>
      <c r="B50" s="90"/>
      <c r="C50" s="90"/>
      <c r="D50" s="90"/>
      <c r="E50" s="90"/>
      <c r="H50" s="88"/>
      <c r="I50" s="88"/>
      <c r="J50" s="88"/>
      <c r="K50" s="88"/>
      <c r="L50" s="88"/>
      <c r="M50" s="88"/>
    </row>
    <row r="51" spans="1:13" s="61" customFormat="1" x14ac:dyDescent="0.25">
      <c r="A51" s="89"/>
      <c r="B51" s="90"/>
      <c r="C51" s="90"/>
      <c r="D51" s="90"/>
      <c r="E51" s="90"/>
      <c r="H51" s="88"/>
      <c r="I51" s="88"/>
      <c r="J51" s="88"/>
      <c r="K51" s="88"/>
      <c r="L51" s="88"/>
      <c r="M51" s="88"/>
    </row>
    <row r="52" spans="1:13" s="61" customFormat="1" x14ac:dyDescent="0.25">
      <c r="A52" s="89"/>
      <c r="B52" s="90"/>
      <c r="C52" s="90"/>
      <c r="D52" s="90"/>
      <c r="E52" s="90"/>
      <c r="H52" s="88"/>
      <c r="I52" s="88"/>
      <c r="J52" s="88"/>
      <c r="K52" s="88"/>
      <c r="L52" s="88"/>
      <c r="M52" s="88"/>
    </row>
    <row r="53" spans="1:13" s="61" customFormat="1" x14ac:dyDescent="0.25">
      <c r="A53" s="91"/>
      <c r="B53" s="92"/>
      <c r="C53" s="92"/>
      <c r="D53" s="90"/>
      <c r="E53" s="90"/>
      <c r="H53" s="88"/>
      <c r="I53" s="88"/>
      <c r="J53" s="88"/>
      <c r="K53" s="88"/>
      <c r="L53" s="88"/>
      <c r="M53" s="88"/>
    </row>
    <row r="54" spans="1:13" s="61" customFormat="1" x14ac:dyDescent="0.25">
      <c r="A54" s="91"/>
      <c r="B54" s="92"/>
      <c r="C54" s="92"/>
      <c r="D54" s="90"/>
      <c r="E54" s="92"/>
      <c r="H54" s="88"/>
      <c r="I54" s="88"/>
      <c r="J54" s="88"/>
      <c r="K54" s="88"/>
      <c r="L54" s="88"/>
      <c r="M54" s="88"/>
    </row>
    <row r="55" spans="1:13" s="61" customFormat="1" x14ac:dyDescent="0.25">
      <c r="A55" s="91"/>
      <c r="B55" s="92"/>
      <c r="C55" s="92"/>
      <c r="D55" s="90"/>
      <c r="E55" s="92"/>
      <c r="H55" s="88"/>
      <c r="I55" s="88"/>
      <c r="J55" s="88"/>
      <c r="K55" s="88"/>
      <c r="L55" s="88"/>
      <c r="M55" s="88"/>
    </row>
    <row r="56" spans="1:13" s="61" customFormat="1" x14ac:dyDescent="0.25">
      <c r="A56" s="100"/>
      <c r="B56" s="88"/>
      <c r="C56" s="88"/>
      <c r="D56" s="90"/>
      <c r="E56" s="92"/>
      <c r="H56" s="88"/>
      <c r="I56" s="88"/>
      <c r="J56" s="88"/>
      <c r="K56" s="88"/>
      <c r="L56" s="88"/>
      <c r="M56" s="88"/>
    </row>
    <row r="57" spans="1:13" s="61" customFormat="1" x14ac:dyDescent="0.25">
      <c r="A57" s="81"/>
      <c r="B57"/>
      <c r="C57"/>
      <c r="D57" s="90"/>
      <c r="E57" s="88"/>
      <c r="H57" s="88"/>
      <c r="I57" s="88"/>
      <c r="J57" s="88"/>
      <c r="K57" s="88"/>
      <c r="L57" s="88"/>
      <c r="M57" s="88"/>
    </row>
    <row r="58" spans="1:13" x14ac:dyDescent="0.25">
      <c r="D58" s="92"/>
      <c r="H58" s="88"/>
      <c r="I58" s="88"/>
      <c r="J58" s="88"/>
      <c r="K58" s="88"/>
      <c r="L58" s="88"/>
      <c r="M58" s="88"/>
    </row>
    <row r="59" spans="1:13" x14ac:dyDescent="0.25">
      <c r="D59" s="92"/>
      <c r="H59" s="88"/>
      <c r="I59" s="88"/>
      <c r="J59" s="88"/>
      <c r="K59" s="88"/>
      <c r="L59" s="88"/>
      <c r="M59" s="88"/>
    </row>
    <row r="60" spans="1:13" x14ac:dyDescent="0.25">
      <c r="D60" s="92"/>
      <c r="H60" s="88"/>
      <c r="I60" s="88"/>
      <c r="J60" s="88"/>
      <c r="K60" s="88"/>
      <c r="L60" s="88"/>
      <c r="M60" s="88"/>
    </row>
    <row r="61" spans="1:13" x14ac:dyDescent="0.25">
      <c r="D61" s="88"/>
      <c r="H61" s="88"/>
      <c r="I61" s="88"/>
      <c r="J61" s="88"/>
      <c r="K61" s="88"/>
      <c r="L61" s="88"/>
      <c r="M61" s="88"/>
    </row>
  </sheetData>
  <mergeCells count="6">
    <mergeCell ref="A1:G1"/>
    <mergeCell ref="A2:G2"/>
    <mergeCell ref="B4:C4"/>
    <mergeCell ref="F4:G4"/>
    <mergeCell ref="A4:A5"/>
    <mergeCell ref="E4:E5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showRuler="0" topLeftCell="A13" zoomScale="80" zoomScaleNormal="80" workbookViewId="0">
      <selection activeCell="B21" sqref="B21:F21"/>
    </sheetView>
  </sheetViews>
  <sheetFormatPr defaultColWidth="8.85546875" defaultRowHeight="15" x14ac:dyDescent="0.25"/>
  <cols>
    <col min="1" max="1" width="62.140625" style="114" bestFit="1" customWidth="1"/>
    <col min="2" max="3" width="20" style="61" customWidth="1"/>
    <col min="4" max="5" width="20" style="2" customWidth="1"/>
    <col min="6" max="6" width="20" style="61" customWidth="1"/>
    <col min="7" max="8" width="11.28515625" style="61" customWidth="1"/>
    <col min="9" max="9" width="13" style="61" bestFit="1" customWidth="1"/>
    <col min="10" max="14" width="11.28515625" style="61" customWidth="1"/>
    <col min="15" max="15" width="25.7109375" style="61" customWidth="1"/>
    <col min="16" max="16" width="8.7109375" style="61" customWidth="1"/>
    <col min="17" max="17" width="30.7109375" style="61" customWidth="1"/>
    <col min="18" max="18" width="25.7109375" style="61" customWidth="1"/>
    <col min="19" max="19" width="8.7109375" style="61" customWidth="1"/>
    <col min="20" max="16384" width="8.85546875" style="61"/>
  </cols>
  <sheetData>
    <row r="1" spans="1:19" ht="20.100000000000001" customHeight="1" x14ac:dyDescent="0.25">
      <c r="A1" s="316" t="s">
        <v>9</v>
      </c>
      <c r="B1" s="316"/>
      <c r="C1" s="316"/>
      <c r="D1" s="316"/>
      <c r="E1" s="316"/>
      <c r="F1" s="316"/>
      <c r="G1" s="86"/>
      <c r="H1" s="86"/>
      <c r="I1" s="86"/>
      <c r="J1" s="86"/>
      <c r="K1" s="86"/>
      <c r="L1" s="86"/>
      <c r="M1" s="86"/>
      <c r="N1" s="86"/>
      <c r="O1" s="101"/>
      <c r="P1" s="101"/>
      <c r="Q1" s="80"/>
      <c r="R1" s="80"/>
      <c r="S1" s="80"/>
    </row>
    <row r="2" spans="1:19" ht="27" customHeight="1" x14ac:dyDescent="0.25">
      <c r="A2" s="317" t="s">
        <v>62</v>
      </c>
      <c r="B2" s="317"/>
      <c r="C2" s="317"/>
      <c r="D2" s="317"/>
      <c r="E2" s="317"/>
      <c r="F2" s="317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0"/>
      <c r="S2" s="80"/>
    </row>
    <row r="3" spans="1:19" s="120" customFormat="1" ht="39.75" customHeight="1" x14ac:dyDescent="0.25">
      <c r="A3" s="119"/>
      <c r="B3" s="118"/>
      <c r="C3" s="118"/>
      <c r="D3" s="118"/>
      <c r="E3" s="118"/>
      <c r="F3" s="121" t="s">
        <v>28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9" ht="30" customHeight="1" x14ac:dyDescent="0.25">
      <c r="A4" s="314" t="s">
        <v>69</v>
      </c>
      <c r="B4" s="315"/>
      <c r="C4" s="315"/>
      <c r="D4" s="315"/>
      <c r="E4" s="315"/>
      <c r="F4" s="315"/>
      <c r="G4" s="83"/>
      <c r="H4" s="75"/>
      <c r="I4" s="83"/>
      <c r="J4" s="101"/>
      <c r="K4" s="101"/>
      <c r="L4" s="101"/>
      <c r="M4" s="80"/>
      <c r="N4" s="80"/>
      <c r="O4" s="80"/>
      <c r="P4" s="80"/>
      <c r="Q4" s="80"/>
      <c r="R4" s="80"/>
      <c r="S4" s="80"/>
    </row>
    <row r="5" spans="1:19" s="135" customFormat="1" ht="18.75" customHeight="1" x14ac:dyDescent="0.25">
      <c r="A5" s="147"/>
      <c r="B5" s="147"/>
      <c r="C5" s="147"/>
      <c r="D5" s="149"/>
      <c r="E5" s="149"/>
      <c r="F5" s="142"/>
      <c r="G5" s="141"/>
      <c r="H5" s="141"/>
      <c r="I5" s="141"/>
      <c r="J5" s="141"/>
      <c r="K5" s="141"/>
      <c r="L5" s="150"/>
      <c r="M5" s="150"/>
      <c r="N5" s="142"/>
    </row>
    <row r="6" spans="1:19" s="167" customFormat="1" ht="27" customHeight="1" x14ac:dyDescent="0.25">
      <c r="A6" s="318" t="s">
        <v>55</v>
      </c>
      <c r="B6" s="267">
        <v>2014</v>
      </c>
      <c r="C6" s="267">
        <v>2015</v>
      </c>
      <c r="D6" s="173">
        <v>2016</v>
      </c>
      <c r="E6" s="172">
        <v>2017</v>
      </c>
      <c r="F6" s="172">
        <v>2018</v>
      </c>
      <c r="G6" s="80"/>
      <c r="H6" s="80"/>
      <c r="I6" s="80"/>
      <c r="J6" s="80"/>
      <c r="K6" s="80"/>
    </row>
    <row r="7" spans="1:19" ht="27" customHeight="1" x14ac:dyDescent="0.25">
      <c r="A7" s="319"/>
      <c r="B7" s="136" t="s">
        <v>67</v>
      </c>
      <c r="C7" s="136" t="s">
        <v>67</v>
      </c>
      <c r="D7" s="136" t="s">
        <v>67</v>
      </c>
      <c r="E7" s="136" t="s">
        <v>67</v>
      </c>
      <c r="F7" s="136" t="s">
        <v>67</v>
      </c>
      <c r="G7" s="80"/>
      <c r="H7" s="80"/>
      <c r="I7" s="80"/>
      <c r="J7" s="80"/>
      <c r="K7" s="80"/>
    </row>
    <row r="8" spans="1:19" s="167" customFormat="1" ht="15" customHeight="1" x14ac:dyDescent="0.25">
      <c r="A8" s="159" t="s">
        <v>63</v>
      </c>
      <c r="B8" s="175">
        <v>0.248</v>
      </c>
      <c r="C8" s="175">
        <v>0.24525849093305299</v>
      </c>
      <c r="D8" s="175">
        <v>0.21058425492077135</v>
      </c>
      <c r="E8" s="175">
        <v>0.375</v>
      </c>
      <c r="F8" s="175">
        <v>0.43209171481035935</v>
      </c>
      <c r="G8" s="80"/>
      <c r="H8" s="80"/>
      <c r="I8" s="80"/>
      <c r="J8" s="80"/>
      <c r="K8" s="80"/>
    </row>
    <row r="9" spans="1:19" s="167" customFormat="1" ht="15" customHeight="1" x14ac:dyDescent="0.25">
      <c r="A9" s="160" t="s">
        <v>71</v>
      </c>
      <c r="B9" s="174">
        <v>0.21299999999999999</v>
      </c>
      <c r="C9" s="174">
        <v>0.29272854564031353</v>
      </c>
      <c r="D9" s="174">
        <v>5.2608310541717107E-2</v>
      </c>
      <c r="E9" s="174">
        <v>7.6999999999999999E-2</v>
      </c>
      <c r="F9" s="174">
        <v>3.7815332814858986E-2</v>
      </c>
      <c r="G9" s="80"/>
      <c r="H9" s="80"/>
      <c r="I9" s="80"/>
      <c r="J9" s="80"/>
      <c r="K9" s="80"/>
    </row>
    <row r="10" spans="1:19" s="167" customFormat="1" ht="15" customHeight="1" x14ac:dyDescent="0.25">
      <c r="A10" s="159" t="s">
        <v>70</v>
      </c>
      <c r="B10" s="175">
        <v>0.5</v>
      </c>
      <c r="C10" s="175">
        <v>0.4301977476115883</v>
      </c>
      <c r="D10" s="175">
        <v>0.68338664179816389</v>
      </c>
      <c r="E10" s="175">
        <v>0.46</v>
      </c>
      <c r="F10" s="175">
        <v>0.52913339625762534</v>
      </c>
      <c r="G10" s="80"/>
      <c r="H10" s="80"/>
      <c r="I10" s="275"/>
      <c r="J10" s="80"/>
      <c r="K10" s="80"/>
    </row>
    <row r="11" spans="1:19" s="167" customFormat="1" ht="15" customHeight="1" x14ac:dyDescent="0.25">
      <c r="A11" s="160" t="s">
        <v>66</v>
      </c>
      <c r="B11" s="174">
        <v>3.9E-2</v>
      </c>
      <c r="C11" s="174">
        <v>3.1815215815045123E-2</v>
      </c>
      <c r="D11" s="174">
        <v>5.3420792739347675E-2</v>
      </c>
      <c r="E11" s="174">
        <v>8.7999999999999995E-2</v>
      </c>
      <c r="F11" s="271">
        <v>9.5955611715637084E-4</v>
      </c>
      <c r="G11" s="80"/>
      <c r="H11" s="80"/>
      <c r="I11" s="80"/>
      <c r="J11" s="80"/>
      <c r="K11" s="80"/>
    </row>
    <row r="12" spans="1:19" s="167" customFormat="1" ht="12.75" customHeight="1" x14ac:dyDescent="0.25">
      <c r="A12" s="148"/>
      <c r="B12" s="144"/>
      <c r="C12" s="144"/>
      <c r="D12" s="162"/>
      <c r="E12" s="144"/>
      <c r="F12" s="144"/>
      <c r="G12" s="80"/>
      <c r="H12" s="80"/>
      <c r="I12" s="80"/>
      <c r="J12" s="80"/>
      <c r="K12" s="80"/>
      <c r="L12" s="80"/>
      <c r="M12" s="80"/>
      <c r="N12" s="80"/>
    </row>
    <row r="13" spans="1:19" s="167" customFormat="1" ht="27" customHeight="1" x14ac:dyDescent="0.25">
      <c r="A13" s="318" t="s">
        <v>21</v>
      </c>
      <c r="B13" s="267">
        <v>2014</v>
      </c>
      <c r="C13" s="267">
        <v>2015</v>
      </c>
      <c r="D13" s="173">
        <v>2016</v>
      </c>
      <c r="E13" s="172">
        <v>2017</v>
      </c>
      <c r="F13" s="172">
        <v>2018</v>
      </c>
      <c r="G13" s="80"/>
      <c r="H13" s="80"/>
      <c r="I13" s="80"/>
      <c r="J13" s="80"/>
      <c r="K13" s="80"/>
    </row>
    <row r="14" spans="1:19" s="167" customFormat="1" ht="27" customHeight="1" x14ac:dyDescent="0.25">
      <c r="A14" s="319"/>
      <c r="B14" s="136" t="s">
        <v>67</v>
      </c>
      <c r="C14" s="136" t="s">
        <v>67</v>
      </c>
      <c r="D14" s="136" t="s">
        <v>67</v>
      </c>
      <c r="E14" s="136" t="s">
        <v>67</v>
      </c>
      <c r="F14" s="136" t="s">
        <v>67</v>
      </c>
      <c r="G14" s="80"/>
      <c r="H14" s="80"/>
      <c r="I14" s="80"/>
      <c r="J14" s="80"/>
      <c r="K14" s="80"/>
    </row>
    <row r="15" spans="1:19" s="167" customFormat="1" ht="15" customHeight="1" x14ac:dyDescent="0.25">
      <c r="A15" s="159" t="s">
        <v>63</v>
      </c>
      <c r="B15" s="175">
        <v>0.42</v>
      </c>
      <c r="C15" s="175">
        <v>0.39855072463768115</v>
      </c>
      <c r="D15" s="175">
        <v>0.39900000000000002</v>
      </c>
      <c r="E15" s="175">
        <v>0.55944055944055948</v>
      </c>
      <c r="F15" s="175">
        <v>0.59285714285714286</v>
      </c>
      <c r="G15" s="80"/>
      <c r="H15" s="80"/>
      <c r="I15" s="274"/>
      <c r="J15" s="80"/>
      <c r="K15" s="80"/>
    </row>
    <row r="16" spans="1:19" s="167" customFormat="1" ht="15" customHeight="1" x14ac:dyDescent="0.25">
      <c r="A16" s="160" t="s">
        <v>71</v>
      </c>
      <c r="B16" s="174">
        <v>9.8000000000000004E-2</v>
      </c>
      <c r="C16" s="174">
        <v>8.6956521739130432E-2</v>
      </c>
      <c r="D16" s="174">
        <v>8.6999999999999994E-2</v>
      </c>
      <c r="E16" s="174">
        <v>0.1048951048951049</v>
      </c>
      <c r="F16" s="174">
        <v>9.285714285714286E-2</v>
      </c>
      <c r="G16" s="80"/>
      <c r="H16" s="80"/>
      <c r="I16" s="80"/>
      <c r="J16" s="80"/>
      <c r="K16" s="80"/>
    </row>
    <row r="17" spans="1:19" s="167" customFormat="1" ht="15" customHeight="1" x14ac:dyDescent="0.25">
      <c r="A17" s="159" t="s">
        <v>70</v>
      </c>
      <c r="B17" s="175">
        <v>0.438</v>
      </c>
      <c r="C17" s="175">
        <v>0.48550724637681159</v>
      </c>
      <c r="D17" s="175">
        <v>0.48499999999999999</v>
      </c>
      <c r="E17" s="175">
        <v>0.28671328671328672</v>
      </c>
      <c r="F17" s="175">
        <v>0.3</v>
      </c>
      <c r="G17" s="80"/>
      <c r="H17" s="80"/>
      <c r="I17" s="272"/>
      <c r="J17" s="80"/>
      <c r="K17" s="80"/>
    </row>
    <row r="18" spans="1:19" s="167" customFormat="1" ht="15" customHeight="1" x14ac:dyDescent="0.25">
      <c r="A18" s="160" t="s">
        <v>66</v>
      </c>
      <c r="B18" s="174">
        <v>4.3999999999999997E-2</v>
      </c>
      <c r="C18" s="174">
        <v>2.8985507246376812E-2</v>
      </c>
      <c r="D18" s="174">
        <v>2.9000000000000001E-2</v>
      </c>
      <c r="E18" s="174">
        <v>4.8951048951048952E-2</v>
      </c>
      <c r="F18" s="174">
        <v>1.4285714285714285E-2</v>
      </c>
      <c r="G18" s="80"/>
      <c r="H18" s="80"/>
      <c r="I18" s="80"/>
      <c r="J18" s="80"/>
      <c r="K18" s="80"/>
    </row>
    <row r="19" spans="1:19" s="167" customFormat="1" ht="18" customHeight="1" x14ac:dyDescent="0.25">
      <c r="A19" s="176" t="s">
        <v>68</v>
      </c>
      <c r="B19" s="176"/>
      <c r="C19" s="176"/>
      <c r="D19" s="176"/>
      <c r="E19" s="176"/>
      <c r="F19" s="144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</row>
    <row r="20" spans="1:19" s="167" customFormat="1" ht="30" customHeight="1" x14ac:dyDescent="0.25">
      <c r="A20" s="161"/>
      <c r="B20" s="144"/>
      <c r="C20" s="144"/>
      <c r="D20" s="162"/>
      <c r="E20" s="162"/>
      <c r="F20" s="144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</row>
    <row r="21" spans="1:19" s="74" customFormat="1" ht="30" customHeight="1" x14ac:dyDescent="0.25">
      <c r="A21" s="251" t="s">
        <v>75</v>
      </c>
      <c r="B21" s="312" t="s">
        <v>70</v>
      </c>
      <c r="C21" s="312"/>
      <c r="D21" s="312"/>
      <c r="E21" s="312"/>
      <c r="F21" s="313"/>
      <c r="G21" s="276"/>
      <c r="H21" s="138"/>
      <c r="I21" s="138"/>
      <c r="J21" s="138"/>
      <c r="K21" s="138"/>
      <c r="L21" s="138"/>
      <c r="M21" s="138"/>
      <c r="N21" s="138"/>
    </row>
    <row r="22" spans="1:19" ht="27.95" customHeight="1" x14ac:dyDescent="0.25">
      <c r="A22" s="139" t="s">
        <v>1</v>
      </c>
      <c r="B22" s="267">
        <v>2014</v>
      </c>
      <c r="C22" s="267">
        <v>2015</v>
      </c>
      <c r="D22" s="173">
        <v>2016</v>
      </c>
      <c r="E22" s="172">
        <v>2017</v>
      </c>
      <c r="F22" s="172">
        <v>2018</v>
      </c>
      <c r="G22" s="80"/>
      <c r="H22" s="80"/>
      <c r="I22" s="80"/>
      <c r="J22" s="80"/>
      <c r="K22" s="80"/>
    </row>
    <row r="23" spans="1:19" s="167" customFormat="1" ht="15.75" x14ac:dyDescent="0.25">
      <c r="A23" s="159" t="s">
        <v>5</v>
      </c>
      <c r="B23" s="175">
        <v>2.3520536103112943E-3</v>
      </c>
      <c r="C23" s="175">
        <v>0</v>
      </c>
      <c r="D23" s="175">
        <v>0</v>
      </c>
      <c r="E23" s="175">
        <v>0</v>
      </c>
      <c r="F23" s="175">
        <v>0</v>
      </c>
      <c r="G23" s="80"/>
      <c r="H23" s="80"/>
      <c r="I23" s="80"/>
      <c r="J23" s="80"/>
      <c r="K23" s="80"/>
    </row>
    <row r="24" spans="1:19" ht="15.75" x14ac:dyDescent="0.25">
      <c r="A24" s="160" t="s">
        <v>72</v>
      </c>
      <c r="B24" s="174">
        <v>0.17869929345440722</v>
      </c>
      <c r="C24" s="174">
        <v>0.377</v>
      </c>
      <c r="D24" s="174">
        <v>0.379</v>
      </c>
      <c r="E24" s="174">
        <v>0.245</v>
      </c>
      <c r="F24" s="174">
        <v>0.38024577103861185</v>
      </c>
      <c r="G24" s="80"/>
      <c r="H24" s="80"/>
      <c r="I24" s="80"/>
      <c r="J24" s="80"/>
      <c r="K24" s="80"/>
    </row>
    <row r="25" spans="1:19" ht="15.75" x14ac:dyDescent="0.25">
      <c r="A25" s="159" t="s">
        <v>74</v>
      </c>
      <c r="B25" s="175">
        <v>6.4108904105171588E-2</v>
      </c>
      <c r="C25" s="175">
        <v>3.5999999999999997E-2</v>
      </c>
      <c r="D25" s="175">
        <v>5.6229561245465264E-2</v>
      </c>
      <c r="E25" s="175">
        <v>8.0000000000000002E-3</v>
      </c>
      <c r="F25" s="175">
        <v>1.7767146675564158E-2</v>
      </c>
      <c r="G25" s="80"/>
      <c r="H25" s="80"/>
      <c r="I25" s="80"/>
      <c r="J25" s="80"/>
      <c r="K25" s="80"/>
    </row>
    <row r="26" spans="1:19" ht="15.75" x14ac:dyDescent="0.25">
      <c r="A26" s="160" t="s">
        <v>6</v>
      </c>
      <c r="B26" s="174">
        <v>7.0927107681228146E-2</v>
      </c>
      <c r="C26" s="174">
        <v>0.20300000000000001</v>
      </c>
      <c r="D26" s="174">
        <v>0.14299999999999999</v>
      </c>
      <c r="E26" s="174">
        <v>0.23200000000000001</v>
      </c>
      <c r="F26" s="174">
        <v>5.3663097016350629E-2</v>
      </c>
      <c r="G26" s="80"/>
      <c r="H26" s="80"/>
      <c r="I26" s="80"/>
      <c r="J26" s="80"/>
      <c r="K26" s="80"/>
    </row>
    <row r="27" spans="1:19" ht="15.75" x14ac:dyDescent="0.25">
      <c r="A27" s="159" t="s">
        <v>4</v>
      </c>
      <c r="B27" s="175">
        <v>0.68391264114888173</v>
      </c>
      <c r="C27" s="175">
        <v>0.38400000000000001</v>
      </c>
      <c r="D27" s="175">
        <v>0.4219122217339486</v>
      </c>
      <c r="E27" s="175">
        <v>0.51500000000000001</v>
      </c>
      <c r="F27" s="175">
        <v>0.36057356094299847</v>
      </c>
      <c r="G27" s="80"/>
      <c r="H27" s="80"/>
      <c r="I27" s="80"/>
      <c r="J27" s="80"/>
      <c r="K27" s="80"/>
    </row>
    <row r="28" spans="1:19" s="167" customFormat="1" ht="15.75" x14ac:dyDescent="0.25">
      <c r="A28" s="160" t="s">
        <v>252</v>
      </c>
      <c r="B28" s="174"/>
      <c r="C28" s="174"/>
      <c r="D28" s="174"/>
      <c r="E28" s="174"/>
      <c r="F28" s="174">
        <v>0.18775042432647482</v>
      </c>
      <c r="G28" s="80"/>
      <c r="H28" s="80"/>
      <c r="I28" s="80"/>
      <c r="J28" s="80"/>
      <c r="K28" s="80"/>
    </row>
    <row r="29" spans="1:19" ht="21.75" customHeight="1" x14ac:dyDescent="0.25">
      <c r="A29" s="253" t="s">
        <v>253</v>
      </c>
      <c r="B29" s="254"/>
      <c r="C29" s="254"/>
      <c r="D29" s="255"/>
      <c r="E29" s="255"/>
      <c r="F29" s="256"/>
      <c r="G29" s="78"/>
      <c r="H29" s="77"/>
      <c r="I29" s="78"/>
      <c r="J29" s="80"/>
      <c r="K29" s="80"/>
      <c r="L29" s="80"/>
      <c r="M29" s="80"/>
      <c r="N29" s="80"/>
    </row>
    <row r="30" spans="1:19" s="167" customFormat="1" ht="21.75" customHeight="1" x14ac:dyDescent="0.25">
      <c r="A30" s="253"/>
      <c r="B30" s="254"/>
      <c r="C30" s="254"/>
      <c r="D30" s="255"/>
      <c r="E30" s="255"/>
      <c r="F30" s="256"/>
      <c r="G30" s="78"/>
      <c r="H30" s="77"/>
      <c r="I30" s="78"/>
      <c r="J30" s="80"/>
      <c r="K30" s="80"/>
      <c r="L30" s="80"/>
      <c r="M30" s="80"/>
      <c r="N30" s="80"/>
    </row>
    <row r="31" spans="1:19" s="167" customFormat="1" ht="27.95" customHeight="1" x14ac:dyDescent="0.25">
      <c r="A31" s="257" t="s">
        <v>21</v>
      </c>
      <c r="B31" s="252">
        <v>2014</v>
      </c>
      <c r="C31" s="252">
        <v>2015</v>
      </c>
      <c r="D31" s="252">
        <v>2016</v>
      </c>
      <c r="E31" s="172">
        <v>2017</v>
      </c>
      <c r="F31" s="172">
        <v>2018</v>
      </c>
      <c r="G31" s="276"/>
      <c r="H31" s="80"/>
      <c r="I31" s="80"/>
      <c r="J31" s="80"/>
      <c r="K31" s="80"/>
    </row>
    <row r="32" spans="1:19" s="167" customFormat="1" ht="15.75" x14ac:dyDescent="0.25">
      <c r="A32" s="159" t="s">
        <v>5</v>
      </c>
      <c r="B32" s="175">
        <v>1.4925373134328358E-2</v>
      </c>
      <c r="C32" s="175">
        <v>0</v>
      </c>
      <c r="D32" s="175">
        <v>0</v>
      </c>
      <c r="E32" s="175">
        <v>0</v>
      </c>
      <c r="F32" s="175">
        <v>0</v>
      </c>
      <c r="G32" s="80"/>
      <c r="H32" s="80"/>
      <c r="I32" s="80"/>
      <c r="J32" s="80"/>
      <c r="K32" s="80"/>
    </row>
    <row r="33" spans="1:14" s="167" customFormat="1" ht="15.75" x14ac:dyDescent="0.25">
      <c r="A33" s="160" t="s">
        <v>72</v>
      </c>
      <c r="B33" s="174">
        <v>0.35820895522388058</v>
      </c>
      <c r="C33" s="174">
        <v>0.438</v>
      </c>
      <c r="D33" s="174">
        <v>0.34848484848484851</v>
      </c>
      <c r="E33" s="174">
        <v>0.41463414634146339</v>
      </c>
      <c r="F33" s="174">
        <v>0.35714285714285715</v>
      </c>
      <c r="G33" s="80"/>
      <c r="H33" s="80"/>
      <c r="I33" s="80"/>
      <c r="J33" s="80"/>
      <c r="K33" s="80"/>
    </row>
    <row r="34" spans="1:14" s="167" customFormat="1" ht="15.75" x14ac:dyDescent="0.25">
      <c r="A34" s="159" t="s">
        <v>74</v>
      </c>
      <c r="B34" s="175">
        <v>5.9701492537313432E-2</v>
      </c>
      <c r="C34" s="175">
        <v>4.2000000000000003E-2</v>
      </c>
      <c r="D34" s="175">
        <v>6.0606060606060608E-2</v>
      </c>
      <c r="E34" s="175">
        <v>2.4390243902439025E-2</v>
      </c>
      <c r="F34" s="175">
        <v>4.7619047619047616E-2</v>
      </c>
      <c r="G34" s="80"/>
      <c r="H34" s="80"/>
      <c r="I34" s="80"/>
      <c r="J34" s="80"/>
      <c r="K34" s="80"/>
    </row>
    <row r="35" spans="1:14" s="167" customFormat="1" ht="15.75" x14ac:dyDescent="0.25">
      <c r="A35" s="160" t="s">
        <v>6</v>
      </c>
      <c r="B35" s="174">
        <v>0.19402985074626866</v>
      </c>
      <c r="C35" s="174">
        <v>0.16666666666666666</v>
      </c>
      <c r="D35" s="174">
        <v>0.16700000000000001</v>
      </c>
      <c r="E35" s="174">
        <v>0.24390243902439024</v>
      </c>
      <c r="F35" s="174">
        <v>0.11904761904761904</v>
      </c>
      <c r="G35" s="80"/>
      <c r="H35" s="80"/>
      <c r="I35" s="80"/>
      <c r="J35" s="80"/>
      <c r="K35" s="80"/>
    </row>
    <row r="36" spans="1:14" s="167" customFormat="1" ht="15.75" x14ac:dyDescent="0.25">
      <c r="A36" s="159" t="s">
        <v>4</v>
      </c>
      <c r="B36" s="175">
        <v>0.37313432835820898</v>
      </c>
      <c r="C36" s="175">
        <v>0.35299999999999998</v>
      </c>
      <c r="D36" s="175">
        <v>0.42399999999999999</v>
      </c>
      <c r="E36" s="175">
        <v>0.31707317073170732</v>
      </c>
      <c r="F36" s="175">
        <v>0.45238095238095238</v>
      </c>
      <c r="G36" s="80"/>
      <c r="H36" s="80"/>
      <c r="I36" s="80"/>
      <c r="J36" s="80"/>
      <c r="K36" s="80"/>
    </row>
    <row r="37" spans="1:14" s="167" customFormat="1" ht="15.75" x14ac:dyDescent="0.25">
      <c r="A37" s="160" t="s">
        <v>252</v>
      </c>
      <c r="B37" s="174"/>
      <c r="C37" s="174"/>
      <c r="D37" s="174"/>
      <c r="E37" s="174"/>
      <c r="F37" s="174">
        <v>2.3809523809523808E-2</v>
      </c>
      <c r="G37" s="80"/>
      <c r="H37" s="80"/>
      <c r="I37" s="80"/>
      <c r="J37" s="80"/>
      <c r="K37" s="80"/>
    </row>
    <row r="38" spans="1:14" s="167" customFormat="1" ht="21.75" customHeight="1" x14ac:dyDescent="0.25">
      <c r="A38" s="253" t="s">
        <v>253</v>
      </c>
      <c r="B38" s="254"/>
      <c r="C38" s="254"/>
      <c r="D38" s="255"/>
      <c r="E38" s="255"/>
      <c r="F38" s="256"/>
      <c r="G38" s="78"/>
      <c r="H38" s="77"/>
      <c r="I38" s="78"/>
      <c r="J38" s="80"/>
      <c r="K38" s="80"/>
      <c r="L38" s="80"/>
      <c r="M38" s="80"/>
      <c r="N38" s="80"/>
    </row>
    <row r="39" spans="1:14" s="167" customFormat="1" ht="30" customHeight="1" x14ac:dyDescent="0.25">
      <c r="A39" s="140"/>
      <c r="B39" s="76"/>
      <c r="C39" s="76"/>
      <c r="D39" s="77"/>
      <c r="E39" s="77"/>
      <c r="F39" s="78"/>
      <c r="G39" s="78"/>
      <c r="H39" s="77"/>
      <c r="I39" s="78"/>
      <c r="J39" s="80"/>
      <c r="K39" s="80"/>
      <c r="L39" s="80"/>
      <c r="M39" s="80"/>
      <c r="N39" s="80"/>
    </row>
    <row r="40" spans="1:14" s="74" customFormat="1" ht="30" customHeight="1" x14ac:dyDescent="0.25">
      <c r="A40" s="258" t="s">
        <v>75</v>
      </c>
      <c r="B40" s="311" t="s">
        <v>71</v>
      </c>
      <c r="C40" s="312"/>
      <c r="D40" s="312"/>
      <c r="E40" s="312"/>
      <c r="F40" s="313"/>
      <c r="G40" s="137"/>
      <c r="H40" s="138"/>
      <c r="I40" s="138"/>
      <c r="J40" s="138"/>
      <c r="K40" s="138"/>
      <c r="L40" s="138"/>
      <c r="M40" s="138"/>
      <c r="N40" s="138"/>
    </row>
    <row r="41" spans="1:14" s="167" customFormat="1" ht="27.95" customHeight="1" x14ac:dyDescent="0.25">
      <c r="A41" s="139" t="s">
        <v>1</v>
      </c>
      <c r="B41" s="267">
        <v>2014</v>
      </c>
      <c r="C41" s="267">
        <v>2015</v>
      </c>
      <c r="D41" s="173">
        <v>2016</v>
      </c>
      <c r="E41" s="172">
        <v>2017</v>
      </c>
      <c r="F41" s="172">
        <v>2018</v>
      </c>
      <c r="G41" s="276"/>
      <c r="H41" s="80"/>
      <c r="I41" s="80"/>
      <c r="J41" s="80"/>
      <c r="K41" s="80"/>
    </row>
    <row r="42" spans="1:14" ht="15.75" x14ac:dyDescent="0.25">
      <c r="A42" s="159" t="s">
        <v>72</v>
      </c>
      <c r="B42" s="175">
        <v>0.17936385425353274</v>
      </c>
      <c r="C42" s="175">
        <v>0.15292864345377555</v>
      </c>
      <c r="D42" s="175">
        <v>0.40600000000000003</v>
      </c>
      <c r="E42" s="175">
        <v>0.34</v>
      </c>
      <c r="F42" s="175">
        <v>0.72432868318268318</v>
      </c>
    </row>
    <row r="43" spans="1:14" ht="15.75" x14ac:dyDescent="0.25">
      <c r="A43" s="160" t="s">
        <v>74</v>
      </c>
      <c r="B43" s="174">
        <v>3.3442649483405001E-2</v>
      </c>
      <c r="C43" s="174">
        <v>0</v>
      </c>
      <c r="D43" s="174">
        <v>7.4955735556942224E-2</v>
      </c>
      <c r="E43" s="174">
        <v>3.5000000000000003E-2</v>
      </c>
      <c r="F43" s="174">
        <v>0.25074431753563797</v>
      </c>
    </row>
    <row r="44" spans="1:14" ht="15.75" x14ac:dyDescent="0.25">
      <c r="A44" s="159" t="s">
        <v>6</v>
      </c>
      <c r="B44" s="175">
        <v>7.7633807229701673E-2</v>
      </c>
      <c r="C44" s="175">
        <v>4.349690057100461E-2</v>
      </c>
      <c r="D44" s="175">
        <v>0</v>
      </c>
      <c r="E44" s="175">
        <v>0</v>
      </c>
      <c r="F44" s="175">
        <v>2.9852693750513542E-3</v>
      </c>
    </row>
    <row r="45" spans="1:14" ht="15.75" x14ac:dyDescent="0.25">
      <c r="A45" s="160" t="s">
        <v>4</v>
      </c>
      <c r="B45" s="174">
        <v>0.70955968903336053</v>
      </c>
      <c r="C45" s="174">
        <v>0.80357445597521981</v>
      </c>
      <c r="D45" s="174">
        <v>0.51877980148730385</v>
      </c>
      <c r="E45" s="174">
        <v>0.625</v>
      </c>
      <c r="F45" s="174">
        <v>2.194172990662745E-2</v>
      </c>
    </row>
    <row r="46" spans="1:14" ht="15.75" x14ac:dyDescent="0.25">
      <c r="A46" s="140"/>
      <c r="B46" s="77"/>
      <c r="C46" s="78"/>
      <c r="D46" s="77"/>
      <c r="E46" s="77"/>
      <c r="F46" s="78"/>
    </row>
    <row r="47" spans="1:14" s="167" customFormat="1" ht="27.95" customHeight="1" x14ac:dyDescent="0.25">
      <c r="A47" s="139" t="s">
        <v>21</v>
      </c>
      <c r="B47" s="267">
        <v>2014</v>
      </c>
      <c r="C47" s="267">
        <v>2015</v>
      </c>
      <c r="D47" s="173">
        <v>2016</v>
      </c>
      <c r="E47" s="172">
        <v>2017</v>
      </c>
      <c r="F47" s="172">
        <v>2018</v>
      </c>
      <c r="G47" s="276"/>
      <c r="H47" s="80"/>
      <c r="I47" s="80"/>
      <c r="J47" s="80"/>
      <c r="K47" s="80"/>
    </row>
    <row r="48" spans="1:14" ht="15.75" x14ac:dyDescent="0.25">
      <c r="A48" s="159" t="s">
        <v>72</v>
      </c>
      <c r="B48" s="175">
        <v>0.53846153846153844</v>
      </c>
      <c r="C48" s="175">
        <v>0.27272727272727271</v>
      </c>
      <c r="D48" s="175">
        <v>0.41699999999999998</v>
      </c>
      <c r="E48" s="175">
        <v>0.4</v>
      </c>
      <c r="F48" s="175">
        <v>0.53846153846153844</v>
      </c>
    </row>
    <row r="49" spans="1:6" ht="15.75" x14ac:dyDescent="0.25">
      <c r="A49" s="160" t="s">
        <v>74</v>
      </c>
      <c r="B49" s="174">
        <v>7.6923076923076927E-2</v>
      </c>
      <c r="C49" s="174">
        <v>0</v>
      </c>
      <c r="D49" s="174">
        <v>8.3333333333333329E-2</v>
      </c>
      <c r="E49" s="174">
        <v>0.13333333333333333</v>
      </c>
      <c r="F49" s="174">
        <v>0.15384615384615385</v>
      </c>
    </row>
    <row r="50" spans="1:6" ht="15.75" x14ac:dyDescent="0.25">
      <c r="A50" s="159" t="s">
        <v>6</v>
      </c>
      <c r="B50" s="175">
        <v>7.6923076923076927E-2</v>
      </c>
      <c r="C50" s="175">
        <v>9.0909090909090912E-2</v>
      </c>
      <c r="D50" s="175">
        <v>0</v>
      </c>
      <c r="E50" s="175">
        <v>0</v>
      </c>
      <c r="F50" s="175">
        <v>7.6923076923076927E-2</v>
      </c>
    </row>
    <row r="51" spans="1:6" ht="15.75" x14ac:dyDescent="0.25">
      <c r="A51" s="160" t="s">
        <v>4</v>
      </c>
      <c r="B51" s="174">
        <v>0.30769230769230771</v>
      </c>
      <c r="C51" s="174">
        <v>0.63636363636363635</v>
      </c>
      <c r="D51" s="174">
        <v>0.5</v>
      </c>
      <c r="E51" s="174">
        <v>0.46666666666666667</v>
      </c>
      <c r="F51" s="174">
        <v>0.23076923076923078</v>
      </c>
    </row>
    <row r="52" spans="1:6" x14ac:dyDescent="0.25">
      <c r="B52" s="2"/>
      <c r="C52" s="2"/>
      <c r="D52" s="61"/>
      <c r="E52" s="61"/>
    </row>
  </sheetData>
  <sortState ref="A44:I49">
    <sortCondition ref="A43"/>
  </sortState>
  <mergeCells count="7">
    <mergeCell ref="B40:F40"/>
    <mergeCell ref="A4:F4"/>
    <mergeCell ref="A1:F1"/>
    <mergeCell ref="A2:F2"/>
    <mergeCell ref="A6:A7"/>
    <mergeCell ref="A13:A14"/>
    <mergeCell ref="B21:F21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0"/>
  <sheetViews>
    <sheetView showGridLines="0" topLeftCell="A55" workbookViewId="0">
      <selection activeCell="H56" sqref="H56"/>
    </sheetView>
  </sheetViews>
  <sheetFormatPr defaultRowHeight="15" x14ac:dyDescent="0.25"/>
  <cols>
    <col min="1" max="1" width="40" bestFit="1" customWidth="1"/>
    <col min="2" max="2" width="19" bestFit="1" customWidth="1"/>
    <col min="3" max="3" width="17.5703125" style="167" customWidth="1"/>
    <col min="4" max="4" width="18" bestFit="1" customWidth="1"/>
    <col min="5" max="5" width="12" bestFit="1" customWidth="1"/>
    <col min="6" max="6" width="19" bestFit="1" customWidth="1"/>
    <col min="7" max="7" width="10" bestFit="1" customWidth="1"/>
    <col min="8" max="8" width="18" bestFit="1" customWidth="1"/>
    <col min="10" max="10" width="16.85546875" bestFit="1" customWidth="1"/>
  </cols>
  <sheetData>
    <row r="1" spans="1:5" x14ac:dyDescent="0.25">
      <c r="A1" s="217">
        <v>2014</v>
      </c>
    </row>
    <row r="2" spans="1:5" x14ac:dyDescent="0.25">
      <c r="A2" s="219" t="s">
        <v>63</v>
      </c>
      <c r="B2" s="220">
        <v>47757244380.75</v>
      </c>
      <c r="C2" s="221">
        <f>B2/$B$7</f>
        <v>0.24781754040673112</v>
      </c>
      <c r="D2" s="219">
        <v>57</v>
      </c>
      <c r="E2" s="221">
        <f>D2/$D$7</f>
        <v>0.3904109589041096</v>
      </c>
    </row>
    <row r="3" spans="1:5" x14ac:dyDescent="0.25">
      <c r="A3" s="222" t="s">
        <v>64</v>
      </c>
      <c r="B3" s="223">
        <v>40993223359.300003</v>
      </c>
      <c r="C3" s="224">
        <f>B3/$B$7</f>
        <v>0.21271829892974958</v>
      </c>
      <c r="D3" s="222">
        <v>13</v>
      </c>
      <c r="E3" s="224">
        <f>D3/$D$7</f>
        <v>8.9041095890410954E-2</v>
      </c>
    </row>
    <row r="4" spans="1:5" x14ac:dyDescent="0.25">
      <c r="A4" s="219" t="s">
        <v>65</v>
      </c>
      <c r="B4" s="220">
        <v>96331760894.690002</v>
      </c>
      <c r="C4" s="221">
        <f>B4/$B$7</f>
        <v>0.49987599488872547</v>
      </c>
      <c r="D4" s="219">
        <v>67</v>
      </c>
      <c r="E4" s="221">
        <f>D4/$D$7</f>
        <v>0.4589041095890411</v>
      </c>
    </row>
    <row r="5" spans="1:5" x14ac:dyDescent="0.25">
      <c r="A5" s="222" t="s">
        <v>66</v>
      </c>
      <c r="B5" s="223">
        <v>7629087531.0500002</v>
      </c>
      <c r="C5" s="224">
        <f>B5/$B$7</f>
        <v>3.9588165774793828E-2</v>
      </c>
      <c r="D5" s="222">
        <v>9</v>
      </c>
      <c r="E5" s="224">
        <f>D5/$D$7</f>
        <v>6.1643835616438353E-2</v>
      </c>
    </row>
    <row r="6" spans="1:5" x14ac:dyDescent="0.25">
      <c r="A6" s="217" t="s">
        <v>155</v>
      </c>
      <c r="B6" s="217">
        <f>SUM(B2:B5)</f>
        <v>192711316165.78998</v>
      </c>
      <c r="C6" s="217">
        <f>SUM(C2:C5)</f>
        <v>1</v>
      </c>
      <c r="D6" s="217">
        <f>SUM(D2:D5)</f>
        <v>146</v>
      </c>
      <c r="E6" s="217">
        <f>SUM(E2:E5)</f>
        <v>1</v>
      </c>
    </row>
    <row r="7" spans="1:5" x14ac:dyDescent="0.25">
      <c r="B7" s="213">
        <v>192711316165.79001</v>
      </c>
      <c r="C7" s="214">
        <f>B7/$B$7</f>
        <v>1</v>
      </c>
      <c r="D7">
        <v>146</v>
      </c>
      <c r="E7" s="214">
        <f>D7/$D$7</f>
        <v>1</v>
      </c>
    </row>
    <row r="11" spans="1:5" x14ac:dyDescent="0.25">
      <c r="A11" s="217">
        <v>2015</v>
      </c>
      <c r="B11" s="167"/>
      <c r="D11" s="167"/>
      <c r="E11" s="167"/>
    </row>
    <row r="12" spans="1:5" x14ac:dyDescent="0.25">
      <c r="A12" s="219" t="s">
        <v>63</v>
      </c>
      <c r="B12" s="220">
        <v>26866978690.130001</v>
      </c>
      <c r="C12" s="221">
        <f>B12/$B$17</f>
        <v>0.24458866370110127</v>
      </c>
      <c r="D12" s="219">
        <v>47</v>
      </c>
      <c r="E12" s="221">
        <f t="shared" ref="E12:E17" si="0">D12/$D$17</f>
        <v>0.42342342342342343</v>
      </c>
    </row>
    <row r="13" spans="1:5" x14ac:dyDescent="0.25">
      <c r="A13" s="222" t="s">
        <v>64</v>
      </c>
      <c r="B13" s="223">
        <v>32067112407.77</v>
      </c>
      <c r="C13" s="224">
        <f>B13/$B$7</f>
        <v>0.16639973741958458</v>
      </c>
      <c r="D13" s="222">
        <v>11</v>
      </c>
      <c r="E13" s="224">
        <f t="shared" si="0"/>
        <v>9.90990990990991E-2</v>
      </c>
    </row>
    <row r="14" spans="1:5" x14ac:dyDescent="0.25">
      <c r="A14" s="219" t="s">
        <v>65</v>
      </c>
      <c r="B14" s="220">
        <v>47426253095.870003</v>
      </c>
      <c r="C14" s="221">
        <f>B14/$B$7</f>
        <v>0.24609999059457974</v>
      </c>
      <c r="D14" s="219">
        <v>48</v>
      </c>
      <c r="E14" s="221">
        <f t="shared" si="0"/>
        <v>0.43243243243243246</v>
      </c>
    </row>
    <row r="15" spans="1:5" x14ac:dyDescent="0.25">
      <c r="A15" s="222" t="s">
        <v>66</v>
      </c>
      <c r="B15" s="223">
        <v>3485215627.2800002</v>
      </c>
      <c r="C15" s="224">
        <f>B15/$B$7</f>
        <v>1.8085163324200747E-2</v>
      </c>
      <c r="D15" s="222">
        <v>5</v>
      </c>
      <c r="E15" s="224">
        <f t="shared" si="0"/>
        <v>4.5045045045045043E-2</v>
      </c>
    </row>
    <row r="16" spans="1:5" x14ac:dyDescent="0.25">
      <c r="A16" s="217" t="s">
        <v>155</v>
      </c>
      <c r="B16" s="226">
        <f>SUM(B12:B15)</f>
        <v>109845559821.05</v>
      </c>
      <c r="C16" s="218">
        <f>SUM(C12:C15)</f>
        <v>0.6751735550394663</v>
      </c>
      <c r="D16" s="217">
        <f>SUM(D12:D15)</f>
        <v>111</v>
      </c>
      <c r="E16" s="218">
        <f t="shared" si="0"/>
        <v>1</v>
      </c>
    </row>
    <row r="17" spans="1:6" x14ac:dyDescent="0.25">
      <c r="A17" s="167"/>
      <c r="B17" s="213">
        <v>109845559821.05</v>
      </c>
      <c r="C17" s="214">
        <f>B17/$B$7</f>
        <v>0.57000056876031924</v>
      </c>
      <c r="D17" s="167">
        <v>111</v>
      </c>
      <c r="E17" s="214">
        <f t="shared" si="0"/>
        <v>1</v>
      </c>
    </row>
    <row r="21" spans="1:6" x14ac:dyDescent="0.25">
      <c r="A21" s="227" t="s">
        <v>157</v>
      </c>
      <c r="B21" s="167"/>
      <c r="D21" s="167"/>
      <c r="E21" s="167"/>
    </row>
    <row r="22" spans="1:6" x14ac:dyDescent="0.25">
      <c r="A22" s="219" t="s">
        <v>63</v>
      </c>
      <c r="B22" s="220">
        <v>20803911877.07</v>
      </c>
      <c r="C22" s="221">
        <f>B22/$B$26</f>
        <v>0.33835591092662398</v>
      </c>
      <c r="D22" s="219">
        <v>26</v>
      </c>
      <c r="E22" s="221">
        <f>D22/$D$26</f>
        <v>0.44067796610169491</v>
      </c>
      <c r="F22">
        <f>B22/1000000000</f>
        <v>20.80391187707</v>
      </c>
    </row>
    <row r="23" spans="1:6" x14ac:dyDescent="0.25">
      <c r="A23" s="222" t="s">
        <v>64</v>
      </c>
      <c r="B23" s="223">
        <v>8416228115.0500002</v>
      </c>
      <c r="C23" s="224">
        <f>B23/$B$26</f>
        <v>0.13688197427776602</v>
      </c>
      <c r="D23" s="222">
        <v>8</v>
      </c>
      <c r="E23" s="224">
        <f>D23/$D$26</f>
        <v>0.13559322033898305</v>
      </c>
      <c r="F23" s="167">
        <f>B23/1000000000</f>
        <v>8.41622811505</v>
      </c>
    </row>
    <row r="24" spans="1:6" x14ac:dyDescent="0.25">
      <c r="A24" s="219" t="s">
        <v>65</v>
      </c>
      <c r="B24" s="220">
        <v>26996351694.07</v>
      </c>
      <c r="C24" s="221">
        <f>B24/$B$26</f>
        <v>0.43907007600865877</v>
      </c>
      <c r="D24" s="219">
        <v>23</v>
      </c>
      <c r="E24" s="221">
        <f>D24/$D$26</f>
        <v>0.38983050847457629</v>
      </c>
      <c r="F24" s="167">
        <f>B24/1000000000</f>
        <v>26.99635169407</v>
      </c>
    </row>
    <row r="25" spans="1:6" x14ac:dyDescent="0.25">
      <c r="A25" s="222" t="s">
        <v>66</v>
      </c>
      <c r="B25" s="223">
        <v>5268800000</v>
      </c>
      <c r="C25" s="224">
        <f>B25/$B$26</f>
        <v>8.5692038786951169E-2</v>
      </c>
      <c r="D25" s="222">
        <v>2</v>
      </c>
      <c r="E25" s="224">
        <f>D25/$D$26</f>
        <v>3.3898305084745763E-2</v>
      </c>
      <c r="F25" s="167">
        <f>B25/1000000000</f>
        <v>5.2687999999999997</v>
      </c>
    </row>
    <row r="26" spans="1:6" x14ac:dyDescent="0.25">
      <c r="A26" s="217" t="s">
        <v>155</v>
      </c>
      <c r="B26" s="226">
        <f>SUM(B22:B25)</f>
        <v>61485291686.190002</v>
      </c>
      <c r="C26" s="218">
        <f>B26/$B$26</f>
        <v>1</v>
      </c>
      <c r="D26" s="217">
        <f>SUM(D22:D25)</f>
        <v>59</v>
      </c>
      <c r="E26" s="218">
        <f>D26/$D$26</f>
        <v>1</v>
      </c>
    </row>
    <row r="27" spans="1:6" x14ac:dyDescent="0.25">
      <c r="B27" s="213">
        <v>61485291686.190002</v>
      </c>
      <c r="D27">
        <v>59</v>
      </c>
    </row>
    <row r="31" spans="1:6" x14ac:dyDescent="0.25">
      <c r="A31" s="227" t="s">
        <v>156</v>
      </c>
      <c r="B31" s="167"/>
      <c r="D31" s="167"/>
      <c r="E31" s="167"/>
    </row>
    <row r="32" spans="1:6" x14ac:dyDescent="0.25">
      <c r="A32" s="219" t="s">
        <v>63</v>
      </c>
      <c r="B32" s="220">
        <v>12455894837.08</v>
      </c>
      <c r="C32" s="221">
        <f>B32/$B$36</f>
        <v>0.38091209857752961</v>
      </c>
      <c r="D32" s="219">
        <v>20</v>
      </c>
      <c r="E32" s="221">
        <f>D32/$D$36</f>
        <v>0.45454545454545453</v>
      </c>
      <c r="F32">
        <f>B32/1000000000</f>
        <v>12.455894837080001</v>
      </c>
    </row>
    <row r="33" spans="1:11" x14ac:dyDescent="0.25">
      <c r="A33" s="222" t="s">
        <v>64</v>
      </c>
      <c r="B33" s="223">
        <v>3366928681.8200002</v>
      </c>
      <c r="C33" s="224">
        <f>B33/$B$36</f>
        <v>0.10296360773174169</v>
      </c>
      <c r="D33" s="222">
        <v>9</v>
      </c>
      <c r="E33" s="224">
        <f>D33/$D$36</f>
        <v>0.20454545454545456</v>
      </c>
      <c r="F33" s="167">
        <f>B33/1000000000</f>
        <v>3.3669286818200002</v>
      </c>
    </row>
    <row r="34" spans="1:11" x14ac:dyDescent="0.25">
      <c r="A34" s="219" t="s">
        <v>65</v>
      </c>
      <c r="B34" s="220">
        <v>8334730386</v>
      </c>
      <c r="C34" s="221">
        <f>B34/$B$36</f>
        <v>0.2548833049680293</v>
      </c>
      <c r="D34" s="219">
        <v>13</v>
      </c>
      <c r="E34" s="221">
        <f>D34/$D$36</f>
        <v>0.29545454545454547</v>
      </c>
      <c r="F34" s="167">
        <f>B34/1000000000</f>
        <v>8.3347303860000004</v>
      </c>
    </row>
    <row r="35" spans="1:11" x14ac:dyDescent="0.25">
      <c r="A35" s="222" t="s">
        <v>66</v>
      </c>
      <c r="B35" s="223">
        <v>8542627800</v>
      </c>
      <c r="C35" s="224">
        <f>B35/$B$36</f>
        <v>0.2612409887226993</v>
      </c>
      <c r="D35" s="222">
        <v>2</v>
      </c>
      <c r="E35" s="224">
        <f>D35/$D$36</f>
        <v>4.5454545454545456E-2</v>
      </c>
      <c r="F35" s="167">
        <f>B35/1000000000</f>
        <v>8.5426278</v>
      </c>
    </row>
    <row r="36" spans="1:11" x14ac:dyDescent="0.25">
      <c r="A36" s="217" t="s">
        <v>155</v>
      </c>
      <c r="B36" s="226">
        <f>SUM(B32:B35)</f>
        <v>32700181704.900002</v>
      </c>
      <c r="C36" s="218">
        <f>B36/$B$36</f>
        <v>1</v>
      </c>
      <c r="D36" s="217">
        <f>SUM(D32:D35)</f>
        <v>44</v>
      </c>
      <c r="E36" s="218">
        <f>D36/$D$36</f>
        <v>1</v>
      </c>
    </row>
    <row r="37" spans="1:11" x14ac:dyDescent="0.25">
      <c r="A37" s="167"/>
      <c r="B37" s="213">
        <v>32700181704.900002</v>
      </c>
      <c r="D37" s="167">
        <v>44</v>
      </c>
      <c r="E37" s="167"/>
    </row>
    <row r="41" spans="1:11" x14ac:dyDescent="0.25">
      <c r="A41" s="167" t="s">
        <v>71</v>
      </c>
    </row>
    <row r="43" spans="1:11" x14ac:dyDescent="0.25">
      <c r="B43" s="320">
        <v>2014</v>
      </c>
      <c r="C43" s="320"/>
      <c r="D43" s="320">
        <v>2015</v>
      </c>
      <c r="E43" s="320"/>
      <c r="F43" s="320">
        <v>2016</v>
      </c>
      <c r="G43" s="320"/>
      <c r="H43" s="320" t="s">
        <v>157</v>
      </c>
      <c r="I43" s="320"/>
      <c r="J43" s="320" t="s">
        <v>156</v>
      </c>
      <c r="K43" s="320"/>
    </row>
    <row r="44" spans="1:11" s="167" customFormat="1" x14ac:dyDescent="0.25">
      <c r="B44" s="228" t="s">
        <v>158</v>
      </c>
      <c r="C44" s="228" t="s">
        <v>159</v>
      </c>
      <c r="D44" s="228" t="s">
        <v>160</v>
      </c>
      <c r="E44" s="228" t="s">
        <v>161</v>
      </c>
      <c r="F44" s="228" t="s">
        <v>158</v>
      </c>
      <c r="G44" s="228" t="s">
        <v>159</v>
      </c>
      <c r="H44" s="228" t="s">
        <v>158</v>
      </c>
      <c r="I44" s="228" t="s">
        <v>159</v>
      </c>
      <c r="J44" s="228" t="s">
        <v>158</v>
      </c>
      <c r="K44" s="228" t="s">
        <v>159</v>
      </c>
    </row>
    <row r="45" spans="1:11" x14ac:dyDescent="0.25">
      <c r="A45" s="225" t="s">
        <v>5</v>
      </c>
      <c r="B45" s="231"/>
      <c r="C45" s="232"/>
      <c r="D45" s="241"/>
      <c r="E45" s="243"/>
      <c r="F45" s="241"/>
      <c r="G45" s="236"/>
      <c r="H45" s="241">
        <v>0</v>
      </c>
      <c r="I45" s="229"/>
      <c r="J45" s="241"/>
      <c r="K45" s="229"/>
    </row>
    <row r="46" spans="1:11" x14ac:dyDescent="0.25">
      <c r="A46" s="216" t="s">
        <v>72</v>
      </c>
      <c r="B46" s="233">
        <v>7352702540</v>
      </c>
      <c r="C46" s="235">
        <v>7</v>
      </c>
      <c r="D46" s="242">
        <v>4903980000</v>
      </c>
      <c r="E46" s="244">
        <v>3</v>
      </c>
      <c r="F46" s="242">
        <v>3694339000</v>
      </c>
      <c r="G46" s="235">
        <v>4</v>
      </c>
      <c r="H46" s="242">
        <v>2702376000</v>
      </c>
      <c r="I46" s="230">
        <v>1</v>
      </c>
      <c r="J46" s="242">
        <v>1769369681.8200002</v>
      </c>
      <c r="K46" s="230">
        <v>5</v>
      </c>
    </row>
    <row r="47" spans="1:11" x14ac:dyDescent="0.25">
      <c r="A47" s="225" t="s">
        <v>73</v>
      </c>
      <c r="B47" s="234"/>
      <c r="C47" s="236"/>
      <c r="D47" s="241"/>
      <c r="E47" s="243"/>
      <c r="F47" s="241">
        <v>136000000</v>
      </c>
      <c r="G47" s="236">
        <v>1</v>
      </c>
      <c r="H47" s="241">
        <v>136000000</v>
      </c>
      <c r="I47" s="229">
        <v>1</v>
      </c>
      <c r="J47" s="241"/>
      <c r="K47" s="229"/>
    </row>
    <row r="48" spans="1:11" x14ac:dyDescent="0.25">
      <c r="A48" s="216" t="s">
        <v>74</v>
      </c>
      <c r="B48" s="233">
        <v>1370922000</v>
      </c>
      <c r="C48" s="235">
        <v>1</v>
      </c>
      <c r="D48" s="242"/>
      <c r="E48" s="244"/>
      <c r="F48" s="242">
        <v>706697000</v>
      </c>
      <c r="G48" s="235">
        <v>1</v>
      </c>
      <c r="H48" s="242">
        <v>706697000</v>
      </c>
      <c r="I48" s="230">
        <v>1</v>
      </c>
      <c r="J48" s="242">
        <v>49000000</v>
      </c>
      <c r="K48" s="230">
        <v>1</v>
      </c>
    </row>
    <row r="49" spans="1:11" x14ac:dyDescent="0.25">
      <c r="A49" s="225" t="s">
        <v>6</v>
      </c>
      <c r="B49" s="234">
        <v>3182460000</v>
      </c>
      <c r="C49" s="236">
        <v>1</v>
      </c>
      <c r="D49" s="241">
        <v>1394820000</v>
      </c>
      <c r="E49" s="243">
        <v>1</v>
      </c>
      <c r="F49" s="241"/>
      <c r="G49" s="236"/>
      <c r="H49" s="241"/>
      <c r="I49" s="229"/>
      <c r="J49" s="241"/>
      <c r="K49" s="229"/>
    </row>
    <row r="50" spans="1:11" x14ac:dyDescent="0.25">
      <c r="A50" s="216" t="s">
        <v>4</v>
      </c>
      <c r="B50" s="233">
        <v>29087138819.299999</v>
      </c>
      <c r="C50" s="235">
        <v>4</v>
      </c>
      <c r="D50" s="242">
        <v>25768312407.77</v>
      </c>
      <c r="E50" s="244">
        <v>7</v>
      </c>
      <c r="F50" s="242">
        <v>4891155115.0500002</v>
      </c>
      <c r="G50" s="235">
        <v>6</v>
      </c>
      <c r="H50" s="242">
        <v>4871155115.0500002</v>
      </c>
      <c r="I50" s="230">
        <v>5</v>
      </c>
      <c r="J50" s="242">
        <v>1548559000</v>
      </c>
      <c r="K50" s="230">
        <v>3</v>
      </c>
    </row>
    <row r="51" spans="1:11" x14ac:dyDescent="0.25">
      <c r="A51" s="225" t="s">
        <v>7</v>
      </c>
      <c r="B51" s="234"/>
      <c r="C51" s="236"/>
      <c r="D51" s="241"/>
      <c r="E51" s="243"/>
      <c r="F51" s="241"/>
      <c r="G51" s="236"/>
      <c r="H51" s="241"/>
      <c r="I51" s="229"/>
      <c r="J51" s="241"/>
      <c r="K51" s="229"/>
    </row>
    <row r="52" spans="1:11" x14ac:dyDescent="0.25">
      <c r="A52" s="237" t="s">
        <v>155</v>
      </c>
      <c r="B52" s="238">
        <f>SUM(B45:B51)</f>
        <v>40993223359.300003</v>
      </c>
      <c r="C52" s="238">
        <f>SUM(C45:C51)</f>
        <v>13</v>
      </c>
      <c r="D52" s="238">
        <f t="shared" ref="D52:K52" si="1">SUM(D45:D51)</f>
        <v>32067112407.77</v>
      </c>
      <c r="E52" s="245">
        <f t="shared" si="1"/>
        <v>11</v>
      </c>
      <c r="F52" s="238">
        <f t="shared" si="1"/>
        <v>9428191115.0499992</v>
      </c>
      <c r="G52" s="240">
        <f t="shared" si="1"/>
        <v>12</v>
      </c>
      <c r="H52" s="238">
        <f t="shared" si="1"/>
        <v>8416228115.0500002</v>
      </c>
      <c r="I52" s="240">
        <f t="shared" si="1"/>
        <v>8</v>
      </c>
      <c r="J52" s="238">
        <f t="shared" si="1"/>
        <v>3366928681.8200002</v>
      </c>
      <c r="K52" s="240">
        <f t="shared" si="1"/>
        <v>9</v>
      </c>
    </row>
    <row r="53" spans="1:11" x14ac:dyDescent="0.25">
      <c r="A53" t="s">
        <v>5</v>
      </c>
      <c r="B53" s="214">
        <f>B45/$B$52</f>
        <v>0</v>
      </c>
      <c r="C53" s="214">
        <f>C45/$C$52</f>
        <v>0</v>
      </c>
      <c r="D53" s="214">
        <f>D45/$D$52</f>
        <v>0</v>
      </c>
      <c r="E53" s="246">
        <f>E45/$E$52</f>
        <v>0</v>
      </c>
      <c r="F53" s="214">
        <f>F45/$F$52</f>
        <v>0</v>
      </c>
      <c r="G53" s="214">
        <f>G45/$G$52</f>
        <v>0</v>
      </c>
      <c r="H53" s="214">
        <f>H45/$H$52</f>
        <v>0</v>
      </c>
      <c r="I53" s="214">
        <f>I45/$I$52</f>
        <v>0</v>
      </c>
      <c r="J53" s="214">
        <f>J45/$J$52</f>
        <v>0</v>
      </c>
      <c r="K53" s="214">
        <f>K45/$K$52</f>
        <v>0</v>
      </c>
    </row>
    <row r="54" spans="1:11" x14ac:dyDescent="0.25">
      <c r="A54" t="s">
        <v>72</v>
      </c>
      <c r="B54" s="214">
        <f t="shared" ref="B54:B59" si="2">B46/$B$52</f>
        <v>0.17936385425353274</v>
      </c>
      <c r="C54" s="214">
        <f t="shared" ref="C54:C59" si="3">C46/$C$52</f>
        <v>0.53846153846153844</v>
      </c>
      <c r="D54" s="214">
        <f t="shared" ref="D54:D59" si="4">D46/$D$52</f>
        <v>0.15292864345377555</v>
      </c>
      <c r="E54" s="246">
        <f t="shared" ref="E54:E59" si="5">E46/$E$52</f>
        <v>0.27272727272727271</v>
      </c>
      <c r="F54" s="214">
        <f t="shared" ref="F54:F59" si="6">F46/$F$52</f>
        <v>0.39183963868772387</v>
      </c>
      <c r="G54" s="214">
        <f t="shared" ref="G54:G59" si="7">G46/$G$52</f>
        <v>0.33333333333333331</v>
      </c>
      <c r="H54" s="214">
        <f t="shared" ref="H54:H59" si="8">H46/$H$52</f>
        <v>0.32109110673551955</v>
      </c>
      <c r="I54" s="214">
        <f t="shared" ref="I54:I59" si="9">I46/$I$52</f>
        <v>0.125</v>
      </c>
      <c r="J54" s="214">
        <f t="shared" ref="J54:J59" si="10">J46/$J$52</f>
        <v>0.52551445219907766</v>
      </c>
      <c r="K54" s="214">
        <f t="shared" ref="K54:K59" si="11">K46/$K$52</f>
        <v>0.55555555555555558</v>
      </c>
    </row>
    <row r="55" spans="1:11" x14ac:dyDescent="0.25">
      <c r="A55" t="s">
        <v>73</v>
      </c>
      <c r="B55" s="214">
        <f t="shared" si="2"/>
        <v>0</v>
      </c>
      <c r="C55" s="214">
        <f t="shared" si="3"/>
        <v>0</v>
      </c>
      <c r="D55" s="214">
        <f t="shared" si="4"/>
        <v>0</v>
      </c>
      <c r="E55" s="246">
        <f t="shared" si="5"/>
        <v>0</v>
      </c>
      <c r="F55" s="214">
        <f t="shared" si="6"/>
        <v>1.4424824268030207E-2</v>
      </c>
      <c r="G55" s="214">
        <f t="shared" si="7"/>
        <v>8.3333333333333329E-2</v>
      </c>
      <c r="H55" s="214">
        <f t="shared" si="8"/>
        <v>1.6159257822016868E-2</v>
      </c>
      <c r="I55" s="214">
        <f t="shared" si="9"/>
        <v>0.125</v>
      </c>
      <c r="J55" s="214">
        <f t="shared" si="10"/>
        <v>0</v>
      </c>
      <c r="K55" s="214">
        <f t="shared" si="11"/>
        <v>0</v>
      </c>
    </row>
    <row r="56" spans="1:11" x14ac:dyDescent="0.25">
      <c r="A56" t="s">
        <v>74</v>
      </c>
      <c r="B56" s="214">
        <f t="shared" si="2"/>
        <v>3.3442649483405001E-2</v>
      </c>
      <c r="C56" s="214">
        <f t="shared" si="3"/>
        <v>7.6923076923076927E-2</v>
      </c>
      <c r="D56" s="214">
        <f t="shared" si="4"/>
        <v>0</v>
      </c>
      <c r="E56" s="246">
        <f t="shared" si="5"/>
        <v>0</v>
      </c>
      <c r="F56" s="214">
        <f t="shared" si="6"/>
        <v>7.4955735556942224E-2</v>
      </c>
      <c r="G56" s="214">
        <f t="shared" si="7"/>
        <v>8.3333333333333329E-2</v>
      </c>
      <c r="H56" s="214">
        <f t="shared" si="8"/>
        <v>8.3968375184160698E-2</v>
      </c>
      <c r="I56" s="214">
        <f t="shared" si="9"/>
        <v>0.125</v>
      </c>
      <c r="J56" s="250">
        <f t="shared" si="10"/>
        <v>1.4553322814522152E-2</v>
      </c>
      <c r="K56" s="214">
        <f t="shared" si="11"/>
        <v>0.1111111111111111</v>
      </c>
    </row>
    <row r="57" spans="1:11" x14ac:dyDescent="0.25">
      <c r="A57" t="s">
        <v>6</v>
      </c>
      <c r="B57" s="214">
        <f t="shared" si="2"/>
        <v>7.7633807229701673E-2</v>
      </c>
      <c r="C57" s="214">
        <f t="shared" si="3"/>
        <v>7.6923076923076927E-2</v>
      </c>
      <c r="D57" s="214">
        <f t="shared" si="4"/>
        <v>4.349690057100461E-2</v>
      </c>
      <c r="E57" s="246">
        <f t="shared" si="5"/>
        <v>9.0909090909090912E-2</v>
      </c>
      <c r="F57" s="214">
        <f t="shared" si="6"/>
        <v>0</v>
      </c>
      <c r="G57" s="214">
        <f t="shared" si="7"/>
        <v>0</v>
      </c>
      <c r="H57" s="214">
        <f t="shared" si="8"/>
        <v>0</v>
      </c>
      <c r="I57" s="214">
        <f t="shared" si="9"/>
        <v>0</v>
      </c>
      <c r="J57" s="214">
        <f t="shared" si="10"/>
        <v>0</v>
      </c>
      <c r="K57" s="214">
        <f t="shared" si="11"/>
        <v>0</v>
      </c>
    </row>
    <row r="58" spans="1:11" x14ac:dyDescent="0.25">
      <c r="A58" t="s">
        <v>4</v>
      </c>
      <c r="B58" s="214">
        <f t="shared" si="2"/>
        <v>0.70955968903336053</v>
      </c>
      <c r="C58" s="214">
        <f t="shared" si="3"/>
        <v>0.30769230769230771</v>
      </c>
      <c r="D58" s="214">
        <f t="shared" si="4"/>
        <v>0.80357445597521981</v>
      </c>
      <c r="E58" s="246">
        <f t="shared" si="5"/>
        <v>0.63636363636363635</v>
      </c>
      <c r="F58" s="214">
        <f t="shared" si="6"/>
        <v>0.51877980148730385</v>
      </c>
      <c r="G58" s="214">
        <f t="shared" si="7"/>
        <v>0.5</v>
      </c>
      <c r="H58" s="214">
        <f t="shared" si="8"/>
        <v>0.5787812602583029</v>
      </c>
      <c r="I58" s="214">
        <f t="shared" si="9"/>
        <v>0.625</v>
      </c>
      <c r="J58" s="214">
        <f t="shared" si="10"/>
        <v>0.45993222498640013</v>
      </c>
      <c r="K58" s="214">
        <f t="shared" si="11"/>
        <v>0.33333333333333331</v>
      </c>
    </row>
    <row r="59" spans="1:11" x14ac:dyDescent="0.25">
      <c r="A59" t="s">
        <v>7</v>
      </c>
      <c r="B59" s="214">
        <f t="shared" si="2"/>
        <v>0</v>
      </c>
      <c r="C59" s="214">
        <f t="shared" si="3"/>
        <v>0</v>
      </c>
      <c r="D59" s="214">
        <f t="shared" si="4"/>
        <v>0</v>
      </c>
      <c r="E59" s="246">
        <f t="shared" si="5"/>
        <v>0</v>
      </c>
      <c r="F59" s="214">
        <f t="shared" si="6"/>
        <v>0</v>
      </c>
      <c r="G59" s="214">
        <f t="shared" si="7"/>
        <v>0</v>
      </c>
      <c r="H59" s="214">
        <f t="shared" si="8"/>
        <v>0</v>
      </c>
      <c r="I59" s="214">
        <f t="shared" si="9"/>
        <v>0</v>
      </c>
      <c r="J59" s="214">
        <f t="shared" si="10"/>
        <v>0</v>
      </c>
      <c r="K59" s="214">
        <f t="shared" si="11"/>
        <v>0</v>
      </c>
    </row>
    <row r="62" spans="1:11" x14ac:dyDescent="0.25">
      <c r="A62" s="167" t="s">
        <v>70</v>
      </c>
      <c r="B62" s="167"/>
      <c r="D62" s="167"/>
      <c r="E62" s="167"/>
      <c r="F62" s="167"/>
      <c r="G62" s="167"/>
      <c r="H62" s="167"/>
      <c r="I62" s="167"/>
      <c r="J62" s="167"/>
      <c r="K62" s="167"/>
    </row>
    <row r="63" spans="1:11" x14ac:dyDescent="0.25">
      <c r="A63" s="167"/>
      <c r="B63" s="167"/>
      <c r="D63" s="167"/>
      <c r="E63" s="167"/>
      <c r="F63" s="167"/>
      <c r="G63" s="167"/>
      <c r="H63" s="167"/>
      <c r="I63" s="167"/>
      <c r="J63" s="167"/>
      <c r="K63" s="167"/>
    </row>
    <row r="64" spans="1:11" x14ac:dyDescent="0.25">
      <c r="A64" s="167"/>
      <c r="B64" s="320">
        <v>2014</v>
      </c>
      <c r="C64" s="320"/>
      <c r="D64" s="320">
        <v>2015</v>
      </c>
      <c r="E64" s="320"/>
      <c r="F64" s="320">
        <v>2016</v>
      </c>
      <c r="G64" s="320"/>
      <c r="H64" s="320" t="s">
        <v>157</v>
      </c>
      <c r="I64" s="320"/>
      <c r="J64" s="320" t="s">
        <v>156</v>
      </c>
      <c r="K64" s="320"/>
    </row>
    <row r="65" spans="1:11 16384:16384" x14ac:dyDescent="0.25">
      <c r="A65" s="167"/>
      <c r="B65" s="228" t="s">
        <v>158</v>
      </c>
      <c r="C65" s="228" t="s">
        <v>159</v>
      </c>
      <c r="D65" s="228" t="s">
        <v>160</v>
      </c>
      <c r="E65" s="228" t="s">
        <v>161</v>
      </c>
      <c r="F65" s="228" t="s">
        <v>158</v>
      </c>
      <c r="G65" s="228" t="s">
        <v>159</v>
      </c>
      <c r="H65" s="228" t="s">
        <v>158</v>
      </c>
      <c r="I65" s="228" t="s">
        <v>159</v>
      </c>
      <c r="J65" s="228" t="s">
        <v>158</v>
      </c>
      <c r="K65" s="228" t="s">
        <v>159</v>
      </c>
    </row>
    <row r="66" spans="1:11 16384:16384" x14ac:dyDescent="0.25">
      <c r="A66" s="225" t="s">
        <v>5</v>
      </c>
      <c r="B66" s="234">
        <v>226577466</v>
      </c>
      <c r="C66" s="236">
        <v>1</v>
      </c>
      <c r="D66" s="241">
        <v>0</v>
      </c>
      <c r="E66" s="243"/>
      <c r="F66" s="241"/>
      <c r="G66" s="236"/>
      <c r="H66" s="241"/>
      <c r="I66" s="229"/>
      <c r="J66" s="229"/>
      <c r="K66" s="229"/>
    </row>
    <row r="67" spans="1:11 16384:16384" x14ac:dyDescent="0.25">
      <c r="A67" s="216" t="s">
        <v>72</v>
      </c>
      <c r="B67" s="233">
        <v>17214417609.099998</v>
      </c>
      <c r="C67" s="235">
        <v>24</v>
      </c>
      <c r="D67" s="242">
        <v>18861623744.049999</v>
      </c>
      <c r="E67" s="244">
        <v>22</v>
      </c>
      <c r="F67" s="242">
        <v>45579140800.190002</v>
      </c>
      <c r="G67" s="235">
        <v>23</v>
      </c>
      <c r="H67" s="242">
        <v>7573182906</v>
      </c>
      <c r="I67" s="230">
        <v>7</v>
      </c>
      <c r="J67" s="230">
        <v>1824852686</v>
      </c>
      <c r="K67" s="230">
        <v>5</v>
      </c>
    </row>
    <row r="68" spans="1:11 16384:16384" x14ac:dyDescent="0.25">
      <c r="A68" s="225" t="s">
        <v>73</v>
      </c>
      <c r="B68" s="234"/>
      <c r="C68" s="236"/>
      <c r="D68" s="241"/>
      <c r="E68" s="243"/>
      <c r="F68" s="241"/>
      <c r="G68" s="236"/>
      <c r="H68" s="241"/>
      <c r="I68" s="229"/>
      <c r="J68" s="229"/>
      <c r="K68" s="229"/>
    </row>
    <row r="69" spans="1:11 16384:16384" x14ac:dyDescent="0.25">
      <c r="A69" s="216" t="s">
        <v>74</v>
      </c>
      <c r="B69" s="233">
        <v>6175723621.4799995</v>
      </c>
      <c r="C69" s="235">
        <v>4</v>
      </c>
      <c r="D69" s="242">
        <v>548403000</v>
      </c>
      <c r="E69" s="244">
        <v>1</v>
      </c>
      <c r="F69" s="242">
        <v>6847177658.1300001</v>
      </c>
      <c r="G69" s="235">
        <v>4</v>
      </c>
      <c r="H69" s="242">
        <v>3786789058.1300001</v>
      </c>
      <c r="I69" s="230">
        <v>1</v>
      </c>
      <c r="J69" s="230"/>
      <c r="K69" s="230"/>
    </row>
    <row r="70" spans="1:11 16384:16384" x14ac:dyDescent="0.25">
      <c r="A70" s="225" t="s">
        <v>6</v>
      </c>
      <c r="B70" s="234">
        <v>6832533178.1000004</v>
      </c>
      <c r="C70" s="236">
        <v>13</v>
      </c>
      <c r="D70" s="241">
        <v>9700452225</v>
      </c>
      <c r="E70" s="243">
        <v>8</v>
      </c>
      <c r="F70" s="241">
        <v>17968499358.27</v>
      </c>
      <c r="G70" s="236">
        <v>12</v>
      </c>
      <c r="H70" s="241">
        <v>2152253848.6100001</v>
      </c>
      <c r="I70" s="229">
        <v>4</v>
      </c>
      <c r="J70" s="229">
        <v>4205760700</v>
      </c>
      <c r="K70" s="229">
        <v>4</v>
      </c>
    </row>
    <row r="71" spans="1:11 16384:16384" x14ac:dyDescent="0.25">
      <c r="A71" s="216" t="s">
        <v>4</v>
      </c>
      <c r="B71" s="233">
        <v>65882509020.010002</v>
      </c>
      <c r="C71" s="235">
        <v>25</v>
      </c>
      <c r="D71" s="242">
        <v>18315774126.82</v>
      </c>
      <c r="E71" s="244">
        <v>17</v>
      </c>
      <c r="F71" s="242">
        <v>51377031482.380005</v>
      </c>
      <c r="G71" s="235">
        <v>27</v>
      </c>
      <c r="H71" s="242">
        <v>13484125881.33</v>
      </c>
      <c r="I71" s="230">
        <v>11</v>
      </c>
      <c r="J71" s="230">
        <v>2304117000</v>
      </c>
      <c r="K71" s="230">
        <v>4</v>
      </c>
    </row>
    <row r="72" spans="1:11 16384:16384" x14ac:dyDescent="0.25">
      <c r="A72" s="225" t="s">
        <v>7</v>
      </c>
      <c r="B72" s="234"/>
      <c r="C72" s="236"/>
      <c r="D72" s="241"/>
      <c r="E72" s="243"/>
      <c r="F72" s="241"/>
      <c r="G72" s="236"/>
      <c r="H72" s="241"/>
      <c r="I72" s="229"/>
      <c r="J72" s="229"/>
      <c r="K72" s="229"/>
    </row>
    <row r="73" spans="1:11 16384:16384" x14ac:dyDescent="0.25">
      <c r="A73" s="237" t="s">
        <v>155</v>
      </c>
      <c r="B73" s="238">
        <f>SUM(B66:B72)</f>
        <v>96331760894.690002</v>
      </c>
      <c r="C73" s="240">
        <f>SUM(C66:C72)</f>
        <v>67</v>
      </c>
      <c r="D73" s="238">
        <f>SUM(D66:D72)</f>
        <v>47426253095.869995</v>
      </c>
      <c r="E73" s="245">
        <f>SUM(E66:E72)</f>
        <v>48</v>
      </c>
      <c r="F73" s="238">
        <f>SUM(F66:F72)</f>
        <v>121771849298.97</v>
      </c>
      <c r="G73" s="240">
        <f>SUM(G66:G72)</f>
        <v>66</v>
      </c>
      <c r="H73" s="238">
        <f>SUM(H66:H72)</f>
        <v>26996351694.07</v>
      </c>
      <c r="I73" s="240">
        <f>SUM(I66:I72)</f>
        <v>23</v>
      </c>
      <c r="J73" s="238">
        <f>SUM(J66:J72)</f>
        <v>8334730386</v>
      </c>
      <c r="K73" s="239">
        <f>SUM(K66:K72)</f>
        <v>13</v>
      </c>
    </row>
    <row r="74" spans="1:11 16384:16384" x14ac:dyDescent="0.25">
      <c r="A74" t="s">
        <v>5</v>
      </c>
      <c r="B74" s="215">
        <f>B66/$B$73</f>
        <v>2.3520536103112943E-3</v>
      </c>
      <c r="C74" s="215">
        <f>C66/$C$73</f>
        <v>1.4925373134328358E-2</v>
      </c>
      <c r="D74" s="215">
        <f>D66/$D$73</f>
        <v>0</v>
      </c>
      <c r="E74" s="214">
        <f>E66/$E$73</f>
        <v>0</v>
      </c>
      <c r="F74" s="214">
        <f>F66/$F$73</f>
        <v>0</v>
      </c>
      <c r="G74" s="214">
        <f>G66/$G$73</f>
        <v>0</v>
      </c>
      <c r="H74" s="214">
        <f>H66/$H$73</f>
        <v>0</v>
      </c>
      <c r="I74" s="214">
        <f>I66/$I$73</f>
        <v>0</v>
      </c>
      <c r="J74" s="214">
        <f>J66/$J$73</f>
        <v>0</v>
      </c>
      <c r="K74" s="214">
        <f>K66/$K$73</f>
        <v>0</v>
      </c>
      <c r="XFD74" s="215"/>
    </row>
    <row r="75" spans="1:11 16384:16384" x14ac:dyDescent="0.25">
      <c r="A75" t="s">
        <v>72</v>
      </c>
      <c r="B75" s="215">
        <f t="shared" ref="B75:B80" si="12">B67/$B$73</f>
        <v>0.17869929345440722</v>
      </c>
      <c r="C75" s="215">
        <f t="shared" ref="C75:C80" si="13">C67/$C$73</f>
        <v>0.35820895522388058</v>
      </c>
      <c r="D75" s="215">
        <f t="shared" ref="D75:D80" si="14">D67/$D$73</f>
        <v>0.39770427796440277</v>
      </c>
      <c r="E75" s="214">
        <f t="shared" ref="E75:E80" si="15">E67/$E$73</f>
        <v>0.45833333333333331</v>
      </c>
      <c r="F75" s="214">
        <f t="shared" ref="F75:F80" si="16">F67/$F$73</f>
        <v>0.37429948762858717</v>
      </c>
      <c r="G75" s="214">
        <f t="shared" ref="G75:G80" si="17">G67/$G$73</f>
        <v>0.34848484848484851</v>
      </c>
      <c r="H75" s="214">
        <f t="shared" ref="H75:H80" si="18">H67/$H$73</f>
        <v>0.28052616115767676</v>
      </c>
      <c r="I75" s="214">
        <f t="shared" ref="I75:I80" si="19">I67/$I$73</f>
        <v>0.30434782608695654</v>
      </c>
      <c r="J75" s="214">
        <f t="shared" ref="J75:J80" si="20">J67/$J$73</f>
        <v>0.21894561689304776</v>
      </c>
      <c r="K75" s="214">
        <f t="shared" ref="K75:K80" si="21">K67/$K$73</f>
        <v>0.38461538461538464</v>
      </c>
    </row>
    <row r="76" spans="1:11 16384:16384" x14ac:dyDescent="0.25">
      <c r="A76" t="s">
        <v>73</v>
      </c>
      <c r="B76" s="215">
        <f t="shared" si="12"/>
        <v>0</v>
      </c>
      <c r="C76" s="215">
        <f t="shared" si="13"/>
        <v>0</v>
      </c>
      <c r="D76" s="215">
        <f t="shared" si="14"/>
        <v>0</v>
      </c>
      <c r="E76" s="214">
        <f t="shared" si="15"/>
        <v>0</v>
      </c>
      <c r="F76" s="214">
        <f t="shared" si="16"/>
        <v>0</v>
      </c>
      <c r="G76" s="214">
        <f t="shared" si="17"/>
        <v>0</v>
      </c>
      <c r="H76" s="214">
        <f t="shared" si="18"/>
        <v>0</v>
      </c>
      <c r="I76" s="214">
        <f t="shared" si="19"/>
        <v>0</v>
      </c>
      <c r="J76" s="214">
        <f t="shared" si="20"/>
        <v>0</v>
      </c>
      <c r="K76" s="214">
        <f t="shared" si="21"/>
        <v>0</v>
      </c>
    </row>
    <row r="77" spans="1:11 16384:16384" x14ac:dyDescent="0.25">
      <c r="A77" t="s">
        <v>74</v>
      </c>
      <c r="B77" s="215">
        <f t="shared" si="12"/>
        <v>6.4108904105171588E-2</v>
      </c>
      <c r="C77" s="215">
        <f t="shared" si="13"/>
        <v>5.9701492537313432E-2</v>
      </c>
      <c r="D77" s="215">
        <f t="shared" si="14"/>
        <v>1.1563279074385837E-2</v>
      </c>
      <c r="E77" s="214">
        <f t="shared" si="15"/>
        <v>2.0833333333333332E-2</v>
      </c>
      <c r="F77" s="214">
        <f t="shared" si="16"/>
        <v>5.6229561245465264E-2</v>
      </c>
      <c r="G77" s="214">
        <f t="shared" si="17"/>
        <v>6.0606060606060608E-2</v>
      </c>
      <c r="H77" s="214">
        <f t="shared" si="18"/>
        <v>0.1402704002764123</v>
      </c>
      <c r="I77" s="214">
        <f t="shared" si="19"/>
        <v>4.3478260869565216E-2</v>
      </c>
      <c r="J77" s="214">
        <f t="shared" si="20"/>
        <v>0</v>
      </c>
      <c r="K77" s="214">
        <f t="shared" si="21"/>
        <v>0</v>
      </c>
    </row>
    <row r="78" spans="1:11 16384:16384" x14ac:dyDescent="0.25">
      <c r="A78" t="s">
        <v>6</v>
      </c>
      <c r="B78" s="215">
        <f t="shared" si="12"/>
        <v>7.0927107681228146E-2</v>
      </c>
      <c r="C78" s="215">
        <f t="shared" si="13"/>
        <v>0.19402985074626866</v>
      </c>
      <c r="D78" s="215">
        <f t="shared" si="14"/>
        <v>0.2045376050558112</v>
      </c>
      <c r="E78" s="214">
        <f t="shared" si="15"/>
        <v>0.16666666666666666</v>
      </c>
      <c r="F78" s="214">
        <f t="shared" si="16"/>
        <v>0.14755872939199902</v>
      </c>
      <c r="G78" s="214">
        <f t="shared" si="17"/>
        <v>0.18181818181818182</v>
      </c>
      <c r="H78" s="214">
        <f t="shared" si="18"/>
        <v>7.9723877989141878E-2</v>
      </c>
      <c r="I78" s="214">
        <f t="shared" si="19"/>
        <v>0.17391304347826086</v>
      </c>
      <c r="J78" s="214">
        <f t="shared" si="20"/>
        <v>0.50460668854561797</v>
      </c>
      <c r="K78" s="214">
        <f t="shared" si="21"/>
        <v>0.30769230769230771</v>
      </c>
    </row>
    <row r="79" spans="1:11 16384:16384" x14ac:dyDescent="0.25">
      <c r="A79" t="s">
        <v>4</v>
      </c>
      <c r="B79" s="215">
        <f t="shared" si="12"/>
        <v>0.68391264114888173</v>
      </c>
      <c r="C79" s="215">
        <f t="shared" si="13"/>
        <v>0.37313432835820898</v>
      </c>
      <c r="D79" s="215">
        <f t="shared" si="14"/>
        <v>0.38619483790540027</v>
      </c>
      <c r="E79" s="214">
        <f t="shared" si="15"/>
        <v>0.35416666666666669</v>
      </c>
      <c r="F79" s="214">
        <f t="shared" si="16"/>
        <v>0.4219122217339486</v>
      </c>
      <c r="G79" s="214">
        <f t="shared" si="17"/>
        <v>0.40909090909090912</v>
      </c>
      <c r="H79" s="214">
        <f t="shared" si="18"/>
        <v>0.49947956057676912</v>
      </c>
      <c r="I79" s="214">
        <f t="shared" si="19"/>
        <v>0.47826086956521741</v>
      </c>
      <c r="J79" s="214">
        <f t="shared" si="20"/>
        <v>0.27644769456133433</v>
      </c>
      <c r="K79" s="214">
        <f t="shared" si="21"/>
        <v>0.30769230769230771</v>
      </c>
    </row>
    <row r="80" spans="1:11 16384:16384" x14ac:dyDescent="0.25">
      <c r="A80" t="s">
        <v>7</v>
      </c>
      <c r="B80" s="215">
        <f t="shared" si="12"/>
        <v>0</v>
      </c>
      <c r="C80" s="215">
        <f t="shared" si="13"/>
        <v>0</v>
      </c>
      <c r="D80" s="215">
        <f t="shared" si="14"/>
        <v>0</v>
      </c>
      <c r="E80" s="214">
        <f t="shared" si="15"/>
        <v>0</v>
      </c>
      <c r="F80" s="214">
        <f t="shared" si="16"/>
        <v>0</v>
      </c>
      <c r="G80" s="214">
        <f t="shared" si="17"/>
        <v>0</v>
      </c>
      <c r="H80" s="214">
        <f t="shared" si="18"/>
        <v>0</v>
      </c>
      <c r="I80" s="214">
        <f t="shared" si="19"/>
        <v>0</v>
      </c>
      <c r="J80" s="214">
        <f t="shared" si="20"/>
        <v>0</v>
      </c>
      <c r="K80" s="214">
        <f t="shared" si="21"/>
        <v>0</v>
      </c>
    </row>
  </sheetData>
  <mergeCells count="10">
    <mergeCell ref="B43:C43"/>
    <mergeCell ref="D43:E43"/>
    <mergeCell ref="F43:G43"/>
    <mergeCell ref="H43:I43"/>
    <mergeCell ref="J43:K43"/>
    <mergeCell ref="B64:C64"/>
    <mergeCell ref="D64:E64"/>
    <mergeCell ref="F64:G64"/>
    <mergeCell ref="H64:I64"/>
    <mergeCell ref="J64:K6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selection activeCell="D50" sqref="D50"/>
    </sheetView>
  </sheetViews>
  <sheetFormatPr defaultRowHeight="15" x14ac:dyDescent="0.25"/>
  <cols>
    <col min="1" max="1" width="38.28515625" bestFit="1" customWidth="1"/>
    <col min="2" max="2" width="19.140625" bestFit="1" customWidth="1"/>
    <col min="3" max="3" width="9.28515625" bestFit="1" customWidth="1"/>
    <col min="4" max="4" width="19.140625" bestFit="1" customWidth="1"/>
    <col min="5" max="5" width="9.28515625" bestFit="1" customWidth="1"/>
    <col min="6" max="6" width="19" bestFit="1" customWidth="1"/>
    <col min="7" max="7" width="9.28515625" bestFit="1" customWidth="1"/>
    <col min="8" max="8" width="18.140625" bestFit="1" customWidth="1"/>
    <col min="9" max="9" width="9.28515625" bestFit="1" customWidth="1"/>
    <col min="10" max="10" width="18.140625" bestFit="1" customWidth="1"/>
    <col min="11" max="11" width="9.28515625" bestFit="1" customWidth="1"/>
  </cols>
  <sheetData>
    <row r="1" spans="1:11" s="167" customFormat="1" x14ac:dyDescent="0.25">
      <c r="B1" s="320">
        <v>2014</v>
      </c>
      <c r="C1" s="320"/>
      <c r="D1" s="320">
        <v>2015</v>
      </c>
      <c r="E1" s="320"/>
      <c r="F1" s="320">
        <v>2016</v>
      </c>
      <c r="G1" s="320"/>
      <c r="H1" s="320" t="s">
        <v>157</v>
      </c>
      <c r="I1" s="320"/>
      <c r="J1" s="320" t="s">
        <v>156</v>
      </c>
      <c r="K1" s="320"/>
    </row>
    <row r="2" spans="1:11" s="167" customFormat="1" x14ac:dyDescent="0.25">
      <c r="B2" s="247" t="s">
        <v>1</v>
      </c>
      <c r="C2" s="247" t="s">
        <v>159</v>
      </c>
      <c r="D2" s="247" t="s">
        <v>1</v>
      </c>
      <c r="E2" s="247" t="s">
        <v>159</v>
      </c>
      <c r="F2" s="247" t="s">
        <v>1</v>
      </c>
      <c r="G2" s="247" t="s">
        <v>159</v>
      </c>
      <c r="H2" s="247" t="s">
        <v>1</v>
      </c>
      <c r="I2" s="247" t="s">
        <v>159</v>
      </c>
      <c r="J2" s="247" t="s">
        <v>1</v>
      </c>
      <c r="K2" s="247" t="s">
        <v>159</v>
      </c>
    </row>
    <row r="3" spans="1:11" x14ac:dyDescent="0.25">
      <c r="A3" s="229" t="s">
        <v>162</v>
      </c>
      <c r="B3" s="241">
        <v>1280048894.5</v>
      </c>
      <c r="C3" s="229">
        <v>6</v>
      </c>
      <c r="D3" s="241">
        <v>410800000</v>
      </c>
      <c r="E3" s="229">
        <v>2</v>
      </c>
      <c r="F3" s="241">
        <v>365926889</v>
      </c>
      <c r="G3" s="229">
        <v>2</v>
      </c>
      <c r="H3" s="241">
        <v>56000000</v>
      </c>
      <c r="I3" s="229">
        <v>1</v>
      </c>
      <c r="J3" s="241"/>
      <c r="K3" s="229"/>
    </row>
    <row r="4" spans="1:11" x14ac:dyDescent="0.25">
      <c r="A4" s="230" t="s">
        <v>154</v>
      </c>
      <c r="B4" s="242">
        <v>4361269502.2600002</v>
      </c>
      <c r="C4" s="230">
        <v>6</v>
      </c>
      <c r="D4" s="242">
        <v>2389106350</v>
      </c>
      <c r="E4" s="230">
        <v>5</v>
      </c>
      <c r="F4" s="242">
        <v>5301273700.2299995</v>
      </c>
      <c r="G4" s="230">
        <v>10</v>
      </c>
      <c r="H4" s="242">
        <v>2032997866</v>
      </c>
      <c r="I4" s="230">
        <v>4</v>
      </c>
      <c r="J4" s="242">
        <v>1357129256</v>
      </c>
      <c r="K4" s="230">
        <v>3</v>
      </c>
    </row>
    <row r="5" spans="1:11" x14ac:dyDescent="0.25">
      <c r="A5" s="229" t="s">
        <v>11</v>
      </c>
      <c r="B5" s="241">
        <v>21999824891.599998</v>
      </c>
      <c r="C5" s="229">
        <v>14</v>
      </c>
      <c r="D5" s="241">
        <v>11707117688.57</v>
      </c>
      <c r="E5" s="229">
        <v>12</v>
      </c>
      <c r="F5" s="241">
        <v>2251953000</v>
      </c>
      <c r="G5" s="229">
        <v>6</v>
      </c>
      <c r="H5" s="241">
        <v>40065000</v>
      </c>
      <c r="I5" s="229">
        <v>2</v>
      </c>
      <c r="J5" s="241">
        <v>6217571800</v>
      </c>
      <c r="K5" s="229">
        <v>3</v>
      </c>
    </row>
    <row r="6" spans="1:11" x14ac:dyDescent="0.25">
      <c r="A6" s="230" t="s">
        <v>76</v>
      </c>
      <c r="B6" s="242">
        <v>3349850859</v>
      </c>
      <c r="C6" s="230">
        <v>8</v>
      </c>
      <c r="D6" s="242">
        <v>8424597869.6800003</v>
      </c>
      <c r="E6" s="230">
        <v>13</v>
      </c>
      <c r="F6" s="242">
        <v>4476040043.4499998</v>
      </c>
      <c r="G6" s="230">
        <v>14</v>
      </c>
      <c r="H6" s="242">
        <v>720876042.45000005</v>
      </c>
      <c r="I6" s="230">
        <v>6</v>
      </c>
      <c r="J6" s="242">
        <v>837365630</v>
      </c>
      <c r="K6" s="230">
        <v>9</v>
      </c>
    </row>
    <row r="7" spans="1:11" x14ac:dyDescent="0.25">
      <c r="A7" s="229" t="s">
        <v>32</v>
      </c>
      <c r="B7" s="241"/>
      <c r="C7" s="229"/>
      <c r="D7" s="241"/>
      <c r="E7" s="229"/>
      <c r="F7" s="241">
        <v>20000000</v>
      </c>
      <c r="G7" s="229">
        <v>1</v>
      </c>
      <c r="H7" s="241"/>
      <c r="I7" s="229"/>
      <c r="J7" s="241">
        <v>27261305.949999999</v>
      </c>
      <c r="K7" s="229">
        <v>1</v>
      </c>
    </row>
    <row r="8" spans="1:11" x14ac:dyDescent="0.25">
      <c r="A8" s="230" t="s">
        <v>163</v>
      </c>
      <c r="B8" s="242"/>
      <c r="C8" s="230"/>
      <c r="D8" s="242">
        <v>1735316200</v>
      </c>
      <c r="E8" s="230">
        <v>2</v>
      </c>
      <c r="F8" s="242"/>
      <c r="G8" s="230"/>
      <c r="H8" s="242"/>
      <c r="I8" s="230"/>
      <c r="J8" s="242"/>
      <c r="K8" s="230"/>
    </row>
    <row r="9" spans="1:11" x14ac:dyDescent="0.25">
      <c r="A9" s="229" t="s">
        <v>19</v>
      </c>
      <c r="B9" s="241"/>
      <c r="C9" s="229"/>
      <c r="D9" s="241">
        <v>3800000000</v>
      </c>
      <c r="E9" s="229">
        <v>1</v>
      </c>
      <c r="F9" s="241">
        <v>1722590000</v>
      </c>
      <c r="G9" s="229">
        <v>3</v>
      </c>
      <c r="H9" s="241">
        <v>675000000</v>
      </c>
      <c r="I9" s="229">
        <v>1</v>
      </c>
      <c r="J9" s="241">
        <v>0</v>
      </c>
      <c r="K9" s="229">
        <v>0</v>
      </c>
    </row>
    <row r="10" spans="1:11" x14ac:dyDescent="0.25">
      <c r="A10" s="230" t="s">
        <v>18</v>
      </c>
      <c r="B10" s="242"/>
      <c r="C10" s="230"/>
      <c r="D10" s="242">
        <v>1095309734.51</v>
      </c>
      <c r="E10" s="230">
        <v>2</v>
      </c>
      <c r="F10" s="242">
        <v>701193420</v>
      </c>
      <c r="G10" s="230">
        <v>1</v>
      </c>
      <c r="H10" s="242"/>
      <c r="I10" s="230"/>
      <c r="J10" s="242"/>
      <c r="K10" s="230"/>
    </row>
    <row r="11" spans="1:11" x14ac:dyDescent="0.25">
      <c r="A11" s="229" t="s">
        <v>33</v>
      </c>
      <c r="B11" s="241">
        <v>12882808347.889999</v>
      </c>
      <c r="C11" s="229">
        <v>10</v>
      </c>
      <c r="D11" s="241">
        <v>6714923179.1199999</v>
      </c>
      <c r="E11" s="229">
        <v>9</v>
      </c>
      <c r="F11" s="241">
        <v>3862468428.6100001</v>
      </c>
      <c r="G11" s="229">
        <v>7</v>
      </c>
      <c r="H11" s="241">
        <v>3584505428.6100001</v>
      </c>
      <c r="I11" s="229">
        <v>4</v>
      </c>
      <c r="J11" s="241">
        <v>437213000</v>
      </c>
      <c r="K11" s="229">
        <v>2</v>
      </c>
    </row>
    <row r="12" spans="1:11" x14ac:dyDescent="0.25">
      <c r="A12" s="230" t="s">
        <v>164</v>
      </c>
      <c r="B12" s="242">
        <v>6084346501.29</v>
      </c>
      <c r="C12" s="230">
        <v>6</v>
      </c>
      <c r="D12" s="242">
        <v>4592063240.9700003</v>
      </c>
      <c r="E12" s="230">
        <v>8</v>
      </c>
      <c r="F12" s="242">
        <v>3328171040</v>
      </c>
      <c r="G12" s="230">
        <v>6</v>
      </c>
      <c r="H12" s="242">
        <v>1939171040</v>
      </c>
      <c r="I12" s="230">
        <v>3</v>
      </c>
      <c r="J12" s="242">
        <v>20000000</v>
      </c>
      <c r="K12" s="230">
        <v>1</v>
      </c>
    </row>
    <row r="13" spans="1:11" x14ac:dyDescent="0.25">
      <c r="A13" s="229" t="s">
        <v>29</v>
      </c>
      <c r="B13" s="241">
        <v>2520386567.25</v>
      </c>
      <c r="C13" s="229">
        <v>5</v>
      </c>
      <c r="D13" s="241">
        <v>3058179079.3099999</v>
      </c>
      <c r="E13" s="229">
        <v>6</v>
      </c>
      <c r="F13" s="241">
        <v>5625527153.7799997</v>
      </c>
      <c r="G13" s="229">
        <v>1</v>
      </c>
      <c r="H13" s="241"/>
      <c r="I13" s="229"/>
      <c r="J13" s="241">
        <v>20000000</v>
      </c>
      <c r="K13" s="229">
        <v>1</v>
      </c>
    </row>
    <row r="14" spans="1:11" x14ac:dyDescent="0.25">
      <c r="A14" s="230" t="s">
        <v>77</v>
      </c>
      <c r="B14" s="242"/>
      <c r="C14" s="230"/>
      <c r="D14" s="242"/>
      <c r="E14" s="230"/>
      <c r="F14" s="242">
        <v>194052236.47999999</v>
      </c>
      <c r="G14" s="230">
        <v>1</v>
      </c>
      <c r="H14" s="242"/>
      <c r="I14" s="230"/>
      <c r="J14" s="242"/>
      <c r="K14" s="230"/>
    </row>
    <row r="15" spans="1:11" x14ac:dyDescent="0.25">
      <c r="A15" s="229" t="s">
        <v>78</v>
      </c>
      <c r="B15" s="241">
        <v>0</v>
      </c>
      <c r="C15" s="229">
        <v>1</v>
      </c>
      <c r="D15" s="241"/>
      <c r="E15" s="229"/>
      <c r="F15" s="241">
        <v>270868000</v>
      </c>
      <c r="G15" s="229">
        <v>1</v>
      </c>
      <c r="H15" s="241">
        <v>270868000</v>
      </c>
      <c r="I15" s="229">
        <v>1</v>
      </c>
      <c r="J15" s="241">
        <v>20000000</v>
      </c>
      <c r="K15" s="229">
        <v>1</v>
      </c>
    </row>
    <row r="16" spans="1:11" x14ac:dyDescent="0.25">
      <c r="A16" s="230" t="s">
        <v>79</v>
      </c>
      <c r="B16" s="242">
        <v>9121433674.8400002</v>
      </c>
      <c r="C16" s="230">
        <v>13</v>
      </c>
      <c r="D16" s="242">
        <v>10745018742.93</v>
      </c>
      <c r="E16" s="230">
        <v>11</v>
      </c>
      <c r="F16" s="242">
        <v>28461962744.349998</v>
      </c>
      <c r="G16" s="230">
        <v>9</v>
      </c>
      <c r="H16" s="242">
        <v>3320304586</v>
      </c>
      <c r="I16" s="230">
        <v>2</v>
      </c>
      <c r="J16" s="242">
        <v>2108023355.73</v>
      </c>
      <c r="K16" s="230">
        <v>3</v>
      </c>
    </row>
    <row r="17" spans="1:11" x14ac:dyDescent="0.25">
      <c r="A17" s="229" t="s">
        <v>10</v>
      </c>
      <c r="B17" s="241">
        <v>31436495800.18</v>
      </c>
      <c r="C17" s="229">
        <v>13</v>
      </c>
      <c r="D17" s="241">
        <v>21989924400</v>
      </c>
      <c r="E17" s="229">
        <v>5</v>
      </c>
      <c r="F17" s="241">
        <v>25984935942.959999</v>
      </c>
      <c r="G17" s="229">
        <v>12</v>
      </c>
      <c r="H17" s="241">
        <v>23638597084.329998</v>
      </c>
      <c r="I17" s="229">
        <v>8</v>
      </c>
      <c r="J17" s="241">
        <v>49000000</v>
      </c>
      <c r="K17" s="229">
        <v>1</v>
      </c>
    </row>
    <row r="18" spans="1:11" x14ac:dyDescent="0.25">
      <c r="A18" s="230" t="s">
        <v>35</v>
      </c>
      <c r="B18" s="242">
        <v>1215556698</v>
      </c>
      <c r="C18" s="230">
        <v>3</v>
      </c>
      <c r="D18" s="242">
        <v>11936046106.459999</v>
      </c>
      <c r="E18" s="230">
        <v>9</v>
      </c>
      <c r="F18" s="242">
        <v>2142341687.4400001</v>
      </c>
      <c r="G18" s="230">
        <v>1</v>
      </c>
      <c r="H18" s="242">
        <v>2142341687.4400001</v>
      </c>
      <c r="I18" s="230">
        <v>1</v>
      </c>
      <c r="J18" s="242">
        <v>120350000</v>
      </c>
      <c r="K18" s="230">
        <v>2</v>
      </c>
    </row>
    <row r="19" spans="1:11" x14ac:dyDescent="0.25">
      <c r="A19" s="229" t="s">
        <v>12</v>
      </c>
      <c r="B19" s="241">
        <v>1059942842.3199999</v>
      </c>
      <c r="C19" s="229">
        <v>4</v>
      </c>
      <c r="D19" s="241"/>
      <c r="E19" s="229"/>
      <c r="F19" s="241">
        <v>5235974552.8000002</v>
      </c>
      <c r="G19" s="229">
        <v>5</v>
      </c>
      <c r="H19" s="241">
        <v>3751616852.8000002</v>
      </c>
      <c r="I19" s="229">
        <v>2</v>
      </c>
      <c r="J19" s="241">
        <v>5523161357.3599997</v>
      </c>
      <c r="K19" s="229">
        <v>3</v>
      </c>
    </row>
    <row r="20" spans="1:11" x14ac:dyDescent="0.25">
      <c r="A20" s="230" t="s">
        <v>13</v>
      </c>
      <c r="B20" s="242">
        <v>330000000</v>
      </c>
      <c r="C20" s="230">
        <v>3</v>
      </c>
      <c r="D20" s="242">
        <v>40000000</v>
      </c>
      <c r="E20" s="230">
        <v>2</v>
      </c>
      <c r="F20" s="242">
        <v>20000000</v>
      </c>
      <c r="G20" s="230">
        <v>1</v>
      </c>
      <c r="H20" s="242">
        <v>20000000</v>
      </c>
      <c r="I20" s="230">
        <v>1</v>
      </c>
      <c r="J20" s="242"/>
      <c r="K20" s="230"/>
    </row>
    <row r="21" spans="1:11" x14ac:dyDescent="0.25">
      <c r="A21" s="229" t="s">
        <v>34</v>
      </c>
      <c r="B21" s="241">
        <v>1648768000</v>
      </c>
      <c r="C21" s="229">
        <v>3</v>
      </c>
      <c r="D21" s="241">
        <v>4000000000</v>
      </c>
      <c r="E21" s="229">
        <v>1</v>
      </c>
      <c r="F21" s="241">
        <v>9977754992.8199997</v>
      </c>
      <c r="G21" s="229">
        <v>3</v>
      </c>
      <c r="H21" s="241">
        <v>6231923856</v>
      </c>
      <c r="I21" s="229">
        <v>2</v>
      </c>
      <c r="J21" s="241">
        <v>7356343000</v>
      </c>
      <c r="K21" s="229">
        <v>1</v>
      </c>
    </row>
    <row r="22" spans="1:11" x14ac:dyDescent="0.25">
      <c r="A22" s="230" t="s">
        <v>3</v>
      </c>
      <c r="B22" s="242">
        <v>1592881674.05</v>
      </c>
      <c r="C22" s="230">
        <v>15</v>
      </c>
      <c r="D22" s="242">
        <v>1069408859</v>
      </c>
      <c r="E22" s="230">
        <v>3</v>
      </c>
      <c r="F22" s="242">
        <v>652146972</v>
      </c>
      <c r="G22" s="230">
        <v>9</v>
      </c>
      <c r="H22" s="242">
        <v>182146972</v>
      </c>
      <c r="I22" s="230">
        <v>2</v>
      </c>
      <c r="J22" s="242">
        <v>200000000</v>
      </c>
      <c r="K22" s="230">
        <v>1</v>
      </c>
    </row>
    <row r="23" spans="1:11" x14ac:dyDescent="0.25">
      <c r="A23" s="229" t="s">
        <v>14</v>
      </c>
      <c r="B23" s="241">
        <v>1117992000</v>
      </c>
      <c r="C23" s="229">
        <v>2</v>
      </c>
      <c r="D23" s="241">
        <v>279004000</v>
      </c>
      <c r="E23" s="229">
        <v>1</v>
      </c>
      <c r="F23" s="241">
        <v>805000000</v>
      </c>
      <c r="G23" s="229">
        <v>1</v>
      </c>
      <c r="H23" s="241">
        <v>805000000</v>
      </c>
      <c r="I23" s="229">
        <v>1</v>
      </c>
      <c r="J23" s="241"/>
      <c r="K23" s="229"/>
    </row>
    <row r="24" spans="1:11" x14ac:dyDescent="0.25">
      <c r="A24" s="230" t="s">
        <v>16</v>
      </c>
      <c r="B24" s="242">
        <v>16842738534.040001</v>
      </c>
      <c r="C24" s="230">
        <v>6</v>
      </c>
      <c r="D24" s="242">
        <v>5637651352.9400005</v>
      </c>
      <c r="E24" s="230">
        <v>3</v>
      </c>
      <c r="F24" s="242">
        <v>46344016553.629997</v>
      </c>
      <c r="G24" s="230">
        <v>11</v>
      </c>
      <c r="H24" s="242">
        <v>7599919308.1300001</v>
      </c>
      <c r="I24" s="230">
        <v>4</v>
      </c>
      <c r="J24" s="242">
        <v>925926681.82000005</v>
      </c>
      <c r="K24" s="230">
        <v>1</v>
      </c>
    </row>
    <row r="25" spans="1:11" x14ac:dyDescent="0.25">
      <c r="A25" s="229" t="s">
        <v>15</v>
      </c>
      <c r="B25" s="241">
        <v>85228591.849999994</v>
      </c>
      <c r="C25" s="229">
        <v>2</v>
      </c>
      <c r="D25" s="241">
        <v>452400000</v>
      </c>
      <c r="E25" s="229">
        <v>1</v>
      </c>
      <c r="F25" s="241">
        <v>12154718321.68</v>
      </c>
      <c r="G25" s="229">
        <v>5</v>
      </c>
      <c r="H25" s="241">
        <v>706697000</v>
      </c>
      <c r="I25" s="229">
        <v>1</v>
      </c>
      <c r="J25" s="241">
        <v>1020198895</v>
      </c>
      <c r="K25" s="229">
        <v>2</v>
      </c>
    </row>
    <row r="26" spans="1:11" x14ac:dyDescent="0.25">
      <c r="A26" s="230" t="s">
        <v>17</v>
      </c>
      <c r="B26" s="242"/>
      <c r="C26" s="230"/>
      <c r="D26" s="242">
        <v>100482000</v>
      </c>
      <c r="E26" s="230">
        <v>1</v>
      </c>
      <c r="F26" s="242">
        <v>5621549811.1300001</v>
      </c>
      <c r="G26" s="230">
        <v>3</v>
      </c>
      <c r="H26" s="242">
        <v>20000000</v>
      </c>
      <c r="I26" s="230">
        <v>1</v>
      </c>
      <c r="J26" s="242">
        <v>3214083423.04</v>
      </c>
      <c r="K26" s="230">
        <v>2</v>
      </c>
    </row>
    <row r="27" spans="1:11" x14ac:dyDescent="0.25">
      <c r="A27" s="229" t="s">
        <v>30</v>
      </c>
      <c r="B27" s="241">
        <v>2293295000</v>
      </c>
      <c r="C27" s="229">
        <v>3</v>
      </c>
      <c r="D27" s="241">
        <v>135000000</v>
      </c>
      <c r="E27" s="229">
        <v>1</v>
      </c>
      <c r="F27" s="241">
        <v>2249481000</v>
      </c>
      <c r="G27" s="229">
        <v>5</v>
      </c>
      <c r="H27" s="241">
        <v>720000000</v>
      </c>
      <c r="I27" s="229">
        <v>2</v>
      </c>
      <c r="J27" s="241">
        <v>240000000</v>
      </c>
      <c r="K27" s="229">
        <v>1</v>
      </c>
    </row>
    <row r="28" spans="1:11" x14ac:dyDescent="0.25">
      <c r="A28" s="230" t="s">
        <v>31</v>
      </c>
      <c r="B28" s="242"/>
      <c r="C28" s="230"/>
      <c r="D28" s="242"/>
      <c r="E28" s="230"/>
      <c r="F28" s="242">
        <v>861000000</v>
      </c>
      <c r="G28" s="230">
        <v>1</v>
      </c>
      <c r="H28" s="242"/>
      <c r="I28" s="230"/>
      <c r="J28" s="242"/>
      <c r="K28" s="230"/>
    </row>
    <row r="29" spans="1:11" x14ac:dyDescent="0.25">
      <c r="A29" s="229" t="s">
        <v>80</v>
      </c>
      <c r="B29" s="241">
        <v>57525246346.130005</v>
      </c>
      <c r="C29" s="229">
        <v>15</v>
      </c>
      <c r="D29" s="241">
        <v>1816885307.3</v>
      </c>
      <c r="E29" s="229">
        <v>6</v>
      </c>
      <c r="F29" s="241">
        <v>851701827.18000007</v>
      </c>
      <c r="G29" s="229">
        <v>6</v>
      </c>
      <c r="H29" s="241">
        <v>811701827.18000007</v>
      </c>
      <c r="I29" s="229">
        <v>4</v>
      </c>
      <c r="J29" s="241">
        <v>1320000000</v>
      </c>
      <c r="K29" s="229">
        <v>5</v>
      </c>
    </row>
    <row r="30" spans="1:11" x14ac:dyDescent="0.25">
      <c r="A30" s="230" t="s">
        <v>81</v>
      </c>
      <c r="B30" s="242">
        <v>15963201440.59</v>
      </c>
      <c r="C30" s="230">
        <v>8</v>
      </c>
      <c r="D30" s="242">
        <v>7716325710.2600002</v>
      </c>
      <c r="E30" s="230">
        <v>7</v>
      </c>
      <c r="F30" s="242">
        <v>9732213706.5500011</v>
      </c>
      <c r="G30" s="230">
        <v>13</v>
      </c>
      <c r="H30" s="242">
        <v>2215559135.25</v>
      </c>
      <c r="I30" s="230">
        <v>6</v>
      </c>
      <c r="J30" s="242">
        <v>1686554000</v>
      </c>
      <c r="K30" s="230">
        <v>1</v>
      </c>
    </row>
    <row r="31" spans="1:11" x14ac:dyDescent="0.25">
      <c r="A31" s="229" t="s">
        <v>165</v>
      </c>
      <c r="B31" s="241">
        <v>192711316165.79001</v>
      </c>
      <c r="C31" s="249">
        <v>146</v>
      </c>
      <c r="D31" s="241">
        <v>109845559821.04999</v>
      </c>
      <c r="E31" s="249">
        <v>111</v>
      </c>
      <c r="F31" s="241">
        <v>179214862024.08997</v>
      </c>
      <c r="G31" s="249">
        <v>138</v>
      </c>
      <c r="H31" s="241">
        <f>SUM(H3:H30)</f>
        <v>61485291686.190002</v>
      </c>
      <c r="I31" s="249">
        <f>SUM(I3:I30)</f>
        <v>59</v>
      </c>
      <c r="J31" s="241">
        <v>32700181704.900002</v>
      </c>
      <c r="K31" s="249">
        <v>44</v>
      </c>
    </row>
    <row r="34" spans="1:11" x14ac:dyDescent="0.25">
      <c r="A34" s="167"/>
      <c r="B34" s="320">
        <v>2014</v>
      </c>
      <c r="C34" s="320"/>
      <c r="D34" s="320">
        <v>2015</v>
      </c>
      <c r="E34" s="320"/>
      <c r="F34" s="320">
        <v>2016</v>
      </c>
      <c r="G34" s="320"/>
      <c r="H34" s="320" t="s">
        <v>157</v>
      </c>
      <c r="I34" s="320"/>
      <c r="J34" s="320" t="s">
        <v>156</v>
      </c>
      <c r="K34" s="320"/>
    </row>
    <row r="35" spans="1:11" x14ac:dyDescent="0.25">
      <c r="A35" s="167"/>
      <c r="B35" s="247" t="s">
        <v>1</v>
      </c>
      <c r="C35" s="247" t="s">
        <v>159</v>
      </c>
      <c r="D35" s="247" t="s">
        <v>1</v>
      </c>
      <c r="E35" s="247" t="s">
        <v>159</v>
      </c>
      <c r="F35" s="247" t="s">
        <v>1</v>
      </c>
      <c r="G35" s="247" t="s">
        <v>159</v>
      </c>
      <c r="H35" s="247" t="s">
        <v>1</v>
      </c>
      <c r="I35" s="247" t="s">
        <v>159</v>
      </c>
      <c r="J35" s="247" t="s">
        <v>1</v>
      </c>
      <c r="K35" s="247" t="s">
        <v>159</v>
      </c>
    </row>
    <row r="36" spans="1:11" x14ac:dyDescent="0.25">
      <c r="A36" s="229" t="s">
        <v>162</v>
      </c>
      <c r="B36" s="232">
        <f>B3/$B$31</f>
        <v>6.6423130720500651E-3</v>
      </c>
      <c r="C36" s="232">
        <f>C3/$C$31</f>
        <v>4.1095890410958902E-2</v>
      </c>
      <c r="D36" s="232">
        <f>D3/$D$31</f>
        <v>3.7397961344021241E-3</v>
      </c>
      <c r="E36" s="232">
        <f>E3/$E$31</f>
        <v>1.8018018018018018E-2</v>
      </c>
      <c r="F36" s="232">
        <f>F3/$F$31</f>
        <v>2.0418333885211613E-3</v>
      </c>
      <c r="G36" s="232">
        <f>G3/$G$31</f>
        <v>1.4492753623188406E-2</v>
      </c>
      <c r="H36" s="232">
        <f>H3/$H$31</f>
        <v>9.1078692910515969E-4</v>
      </c>
      <c r="I36" s="232">
        <f>I3/$I$31</f>
        <v>1.6949152542372881E-2</v>
      </c>
      <c r="J36" s="232">
        <f>J3/$J$31</f>
        <v>0</v>
      </c>
      <c r="K36" s="232">
        <f>K3/$K$31</f>
        <v>0</v>
      </c>
    </row>
    <row r="37" spans="1:11" x14ac:dyDescent="0.25">
      <c r="A37" s="230" t="s">
        <v>154</v>
      </c>
      <c r="B37" s="248">
        <f t="shared" ref="B37:B64" si="0">B4/$B$31</f>
        <v>2.2631102257160599E-2</v>
      </c>
      <c r="C37" s="248">
        <f t="shared" ref="C37:C64" si="1">C4/$C$31</f>
        <v>4.1095890410958902E-2</v>
      </c>
      <c r="D37" s="248">
        <f t="shared" ref="D37:D64" si="2">D4/$D$31</f>
        <v>2.1749685229809076E-2</v>
      </c>
      <c r="E37" s="248">
        <f t="shared" ref="E37:E64" si="3">E4/$E$31</f>
        <v>4.5045045045045043E-2</v>
      </c>
      <c r="F37" s="248">
        <f t="shared" ref="F37:F64" si="4">F4/$F$31</f>
        <v>2.9580547284730242E-2</v>
      </c>
      <c r="G37" s="248">
        <f t="shared" ref="G37:G64" si="5">G4/$G$31</f>
        <v>7.2463768115942032E-2</v>
      </c>
      <c r="H37" s="248">
        <f t="shared" ref="H37:H64" si="6">H4/$H$31</f>
        <v>3.3064783629490765E-2</v>
      </c>
      <c r="I37" s="248">
        <f t="shared" ref="I37:I64" si="7">I4/$I$31</f>
        <v>6.7796610169491525E-2</v>
      </c>
      <c r="J37" s="248">
        <f t="shared" ref="J37:J64" si="8">J4/$J$31</f>
        <v>4.1502193114622332E-2</v>
      </c>
      <c r="K37" s="248">
        <f t="shared" ref="K37:K64" si="9">K4/$K$31</f>
        <v>6.8181818181818177E-2</v>
      </c>
    </row>
    <row r="38" spans="1:11" x14ac:dyDescent="0.25">
      <c r="A38" s="229" t="s">
        <v>11</v>
      </c>
      <c r="B38" s="232">
        <f t="shared" si="0"/>
        <v>0.11415948647599654</v>
      </c>
      <c r="C38" s="232">
        <f t="shared" si="1"/>
        <v>9.5890410958904104E-2</v>
      </c>
      <c r="D38" s="232">
        <f t="shared" si="2"/>
        <v>0.1065779782782493</v>
      </c>
      <c r="E38" s="232">
        <f t="shared" si="3"/>
        <v>0.10810810810810811</v>
      </c>
      <c r="F38" s="232">
        <f t="shared" si="4"/>
        <v>1.2565659870872169E-2</v>
      </c>
      <c r="G38" s="232">
        <f t="shared" si="5"/>
        <v>4.3478260869565216E-2</v>
      </c>
      <c r="H38" s="232">
        <f t="shared" si="6"/>
        <v>6.5161925561782539E-4</v>
      </c>
      <c r="I38" s="232">
        <f t="shared" si="7"/>
        <v>3.3898305084745763E-2</v>
      </c>
      <c r="J38" s="232">
        <f t="shared" si="8"/>
        <v>0.19013875384883014</v>
      </c>
      <c r="K38" s="232">
        <f t="shared" si="9"/>
        <v>6.8181818181818177E-2</v>
      </c>
    </row>
    <row r="39" spans="1:11" x14ac:dyDescent="0.25">
      <c r="A39" s="230" t="s">
        <v>76</v>
      </c>
      <c r="B39" s="248">
        <f t="shared" si="0"/>
        <v>1.7382740804479355E-2</v>
      </c>
      <c r="C39" s="248">
        <f t="shared" si="1"/>
        <v>5.4794520547945202E-2</v>
      </c>
      <c r="D39" s="248">
        <f t="shared" si="2"/>
        <v>7.6694933171669019E-2</v>
      </c>
      <c r="E39" s="248">
        <f t="shared" si="3"/>
        <v>0.11711711711711711</v>
      </c>
      <c r="F39" s="248">
        <f t="shared" si="4"/>
        <v>2.4975830647618571E-2</v>
      </c>
      <c r="G39" s="248">
        <f t="shared" si="5"/>
        <v>0.10144927536231885</v>
      </c>
      <c r="H39" s="248">
        <f t="shared" si="6"/>
        <v>1.1724365660152078E-2</v>
      </c>
      <c r="I39" s="248">
        <f t="shared" si="7"/>
        <v>0.10169491525423729</v>
      </c>
      <c r="J39" s="248">
        <f t="shared" si="8"/>
        <v>2.5607369327691653E-2</v>
      </c>
      <c r="K39" s="248">
        <f t="shared" si="9"/>
        <v>0.20454545454545456</v>
      </c>
    </row>
    <row r="40" spans="1:11" x14ac:dyDescent="0.25">
      <c r="A40" s="229" t="s">
        <v>32</v>
      </c>
      <c r="B40" s="232">
        <f t="shared" si="0"/>
        <v>0</v>
      </c>
      <c r="C40" s="232">
        <f t="shared" si="1"/>
        <v>0</v>
      </c>
      <c r="D40" s="232">
        <f t="shared" si="2"/>
        <v>0</v>
      </c>
      <c r="E40" s="232">
        <f t="shared" si="3"/>
        <v>0</v>
      </c>
      <c r="F40" s="232">
        <f t="shared" si="4"/>
        <v>1.1159788744145344E-4</v>
      </c>
      <c r="G40" s="232">
        <f t="shared" si="5"/>
        <v>7.246376811594203E-3</v>
      </c>
      <c r="H40" s="232">
        <f t="shared" si="6"/>
        <v>0</v>
      </c>
      <c r="I40" s="232">
        <f t="shared" si="7"/>
        <v>0</v>
      </c>
      <c r="J40" s="232">
        <f t="shared" si="8"/>
        <v>8.3367444854029644E-4</v>
      </c>
      <c r="K40" s="232">
        <f t="shared" si="9"/>
        <v>2.2727272727272728E-2</v>
      </c>
    </row>
    <row r="41" spans="1:11" x14ac:dyDescent="0.25">
      <c r="A41" s="230" t="s">
        <v>163</v>
      </c>
      <c r="B41" s="248">
        <f t="shared" si="0"/>
        <v>0</v>
      </c>
      <c r="C41" s="248">
        <f t="shared" si="1"/>
        <v>0</v>
      </c>
      <c r="D41" s="248">
        <f t="shared" si="2"/>
        <v>1.5797781929711253E-2</v>
      </c>
      <c r="E41" s="248">
        <f t="shared" si="3"/>
        <v>1.8018018018018018E-2</v>
      </c>
      <c r="F41" s="248">
        <f t="shared" si="4"/>
        <v>0</v>
      </c>
      <c r="G41" s="248">
        <f t="shared" si="5"/>
        <v>0</v>
      </c>
      <c r="H41" s="248">
        <f t="shared" si="6"/>
        <v>0</v>
      </c>
      <c r="I41" s="248">
        <f t="shared" si="7"/>
        <v>0</v>
      </c>
      <c r="J41" s="248">
        <f t="shared" si="8"/>
        <v>0</v>
      </c>
      <c r="K41" s="248">
        <f t="shared" si="9"/>
        <v>0</v>
      </c>
    </row>
    <row r="42" spans="1:11" x14ac:dyDescent="0.25">
      <c r="A42" s="229" t="s">
        <v>19</v>
      </c>
      <c r="B42" s="232">
        <f t="shared" si="0"/>
        <v>0</v>
      </c>
      <c r="C42" s="232">
        <f t="shared" si="1"/>
        <v>0</v>
      </c>
      <c r="D42" s="232">
        <f t="shared" si="2"/>
        <v>3.4594024612288388E-2</v>
      </c>
      <c r="E42" s="232">
        <f t="shared" si="3"/>
        <v>9.0090090090090089E-3</v>
      </c>
      <c r="F42" s="232">
        <f t="shared" si="4"/>
        <v>9.6118702463886645E-3</v>
      </c>
      <c r="G42" s="232">
        <f t="shared" si="5"/>
        <v>2.1739130434782608E-2</v>
      </c>
      <c r="H42" s="232">
        <f t="shared" si="6"/>
        <v>1.0978235306178264E-2</v>
      </c>
      <c r="I42" s="232">
        <f t="shared" si="7"/>
        <v>1.6949152542372881E-2</v>
      </c>
      <c r="J42" s="232">
        <f t="shared" si="8"/>
        <v>0</v>
      </c>
      <c r="K42" s="232">
        <f t="shared" si="9"/>
        <v>0</v>
      </c>
    </row>
    <row r="43" spans="1:11" x14ac:dyDescent="0.25">
      <c r="A43" s="230" t="s">
        <v>18</v>
      </c>
      <c r="B43" s="248">
        <f t="shared" si="0"/>
        <v>0</v>
      </c>
      <c r="C43" s="248">
        <f t="shared" si="1"/>
        <v>0</v>
      </c>
      <c r="D43" s="248">
        <f t="shared" si="2"/>
        <v>9.9713610299257908E-3</v>
      </c>
      <c r="E43" s="248">
        <f t="shared" si="3"/>
        <v>1.8018018018018018E-2</v>
      </c>
      <c r="F43" s="248">
        <f t="shared" si="4"/>
        <v>3.9125852179923894E-3</v>
      </c>
      <c r="G43" s="248">
        <f t="shared" si="5"/>
        <v>7.246376811594203E-3</v>
      </c>
      <c r="H43" s="248">
        <f t="shared" si="6"/>
        <v>0</v>
      </c>
      <c r="I43" s="248">
        <f t="shared" si="7"/>
        <v>0</v>
      </c>
      <c r="J43" s="248">
        <f t="shared" si="8"/>
        <v>0</v>
      </c>
      <c r="K43" s="248">
        <f t="shared" si="9"/>
        <v>0</v>
      </c>
    </row>
    <row r="44" spans="1:11" x14ac:dyDescent="0.25">
      <c r="A44" s="229" t="s">
        <v>33</v>
      </c>
      <c r="B44" s="232">
        <f t="shared" si="0"/>
        <v>6.6850295064182372E-2</v>
      </c>
      <c r="C44" s="232">
        <f t="shared" si="1"/>
        <v>6.8493150684931503E-2</v>
      </c>
      <c r="D44" s="232">
        <f t="shared" si="2"/>
        <v>6.1130583612658704E-2</v>
      </c>
      <c r="E44" s="232">
        <f t="shared" si="3"/>
        <v>8.1081081081081086E-2</v>
      </c>
      <c r="F44" s="232">
        <f t="shared" si="4"/>
        <v>2.1552165847109315E-2</v>
      </c>
      <c r="G44" s="232">
        <f t="shared" si="5"/>
        <v>5.0724637681159424E-2</v>
      </c>
      <c r="H44" s="232">
        <f t="shared" si="6"/>
        <v>5.8298583780079932E-2</v>
      </c>
      <c r="I44" s="232">
        <f t="shared" si="7"/>
        <v>6.7796610169491525E-2</v>
      </c>
      <c r="J44" s="232">
        <f t="shared" si="8"/>
        <v>1.3370353839180204E-2</v>
      </c>
      <c r="K44" s="232">
        <f t="shared" si="9"/>
        <v>4.5454545454545456E-2</v>
      </c>
    </row>
    <row r="45" spans="1:11" x14ac:dyDescent="0.25">
      <c r="A45" s="230" t="s">
        <v>164</v>
      </c>
      <c r="B45" s="248">
        <f t="shared" si="0"/>
        <v>3.1572336395936512E-2</v>
      </c>
      <c r="C45" s="248">
        <f t="shared" si="1"/>
        <v>4.1095890410958902E-2</v>
      </c>
      <c r="D45" s="248">
        <f t="shared" si="2"/>
        <v>4.1804723362973945E-2</v>
      </c>
      <c r="E45" s="248">
        <f t="shared" si="3"/>
        <v>7.2072072072072071E-2</v>
      </c>
      <c r="F45" s="248">
        <f t="shared" si="4"/>
        <v>1.8570842855391251E-2</v>
      </c>
      <c r="G45" s="248">
        <f t="shared" si="5"/>
        <v>4.3478260869565216E-2</v>
      </c>
      <c r="H45" s="248">
        <f t="shared" si="6"/>
        <v>3.1538779223772483E-2</v>
      </c>
      <c r="I45" s="248">
        <f t="shared" si="7"/>
        <v>5.0847457627118647E-2</v>
      </c>
      <c r="J45" s="248">
        <f t="shared" si="8"/>
        <v>6.116173965174962E-4</v>
      </c>
      <c r="K45" s="248">
        <f t="shared" si="9"/>
        <v>2.2727272727272728E-2</v>
      </c>
    </row>
    <row r="46" spans="1:11" x14ac:dyDescent="0.25">
      <c r="A46" s="229" t="s">
        <v>29</v>
      </c>
      <c r="B46" s="232">
        <f t="shared" si="0"/>
        <v>1.3078560291092119E-2</v>
      </c>
      <c r="C46" s="232">
        <f t="shared" si="1"/>
        <v>3.4246575342465752E-2</v>
      </c>
      <c r="D46" s="232">
        <f t="shared" si="2"/>
        <v>2.784071640485147E-2</v>
      </c>
      <c r="E46" s="232">
        <f t="shared" si="3"/>
        <v>5.4054054054054057E-2</v>
      </c>
      <c r="F46" s="232">
        <f t="shared" si="4"/>
        <v>3.1389847305319019E-2</v>
      </c>
      <c r="G46" s="232">
        <f t="shared" si="5"/>
        <v>7.246376811594203E-3</v>
      </c>
      <c r="H46" s="232">
        <f t="shared" si="6"/>
        <v>0</v>
      </c>
      <c r="I46" s="232">
        <f t="shared" si="7"/>
        <v>0</v>
      </c>
      <c r="J46" s="232">
        <f t="shared" si="8"/>
        <v>6.116173965174962E-4</v>
      </c>
      <c r="K46" s="232">
        <f t="shared" si="9"/>
        <v>2.2727272727272728E-2</v>
      </c>
    </row>
    <row r="47" spans="1:11" x14ac:dyDescent="0.25">
      <c r="A47" s="230" t="s">
        <v>77</v>
      </c>
      <c r="B47" s="248">
        <f t="shared" si="0"/>
        <v>0</v>
      </c>
      <c r="C47" s="248">
        <f t="shared" si="1"/>
        <v>0</v>
      </c>
      <c r="D47" s="248">
        <f t="shared" si="2"/>
        <v>0</v>
      </c>
      <c r="E47" s="248">
        <f t="shared" si="3"/>
        <v>0</v>
      </c>
      <c r="F47" s="248">
        <f t="shared" si="4"/>
        <v>1.0827909822228672E-3</v>
      </c>
      <c r="G47" s="248">
        <f t="shared" si="5"/>
        <v>7.246376811594203E-3</v>
      </c>
      <c r="H47" s="248">
        <f t="shared" si="6"/>
        <v>0</v>
      </c>
      <c r="I47" s="248">
        <f t="shared" si="7"/>
        <v>0</v>
      </c>
      <c r="J47" s="248">
        <f t="shared" si="8"/>
        <v>0</v>
      </c>
      <c r="K47" s="248">
        <f t="shared" si="9"/>
        <v>0</v>
      </c>
    </row>
    <row r="48" spans="1:11" x14ac:dyDescent="0.25">
      <c r="A48" s="229" t="s">
        <v>78</v>
      </c>
      <c r="B48" s="232">
        <f t="shared" si="0"/>
        <v>0</v>
      </c>
      <c r="C48" s="232">
        <f t="shared" si="1"/>
        <v>6.8493150684931503E-3</v>
      </c>
      <c r="D48" s="232">
        <f t="shared" si="2"/>
        <v>0</v>
      </c>
      <c r="E48" s="232">
        <f t="shared" si="3"/>
        <v>0</v>
      </c>
      <c r="F48" s="232">
        <f t="shared" si="4"/>
        <v>1.5114148287745804E-3</v>
      </c>
      <c r="G48" s="232">
        <f t="shared" si="5"/>
        <v>7.246376811594203E-3</v>
      </c>
      <c r="H48" s="232">
        <f t="shared" si="6"/>
        <v>4.4054113198724355E-3</v>
      </c>
      <c r="I48" s="232">
        <f t="shared" si="7"/>
        <v>1.6949152542372881E-2</v>
      </c>
      <c r="J48" s="232">
        <f t="shared" si="8"/>
        <v>6.116173965174962E-4</v>
      </c>
      <c r="K48" s="232">
        <f t="shared" si="9"/>
        <v>2.2727272727272728E-2</v>
      </c>
    </row>
    <row r="49" spans="1:11" x14ac:dyDescent="0.25">
      <c r="A49" s="230" t="s">
        <v>79</v>
      </c>
      <c r="B49" s="248">
        <f t="shared" si="0"/>
        <v>4.7332112386139324E-2</v>
      </c>
      <c r="C49" s="248">
        <f t="shared" si="1"/>
        <v>8.9041095890410954E-2</v>
      </c>
      <c r="D49" s="248">
        <f t="shared" si="2"/>
        <v>9.7819327066426445E-2</v>
      </c>
      <c r="E49" s="248">
        <f t="shared" si="3"/>
        <v>9.90990990990991E-2</v>
      </c>
      <c r="F49" s="248">
        <f t="shared" si="4"/>
        <v>0.1588147457353406</v>
      </c>
      <c r="G49" s="248">
        <f t="shared" si="5"/>
        <v>6.5217391304347824E-2</v>
      </c>
      <c r="H49" s="248">
        <f t="shared" si="6"/>
        <v>5.4001607456727121E-2</v>
      </c>
      <c r="I49" s="248">
        <f t="shared" si="7"/>
        <v>3.3898305084745763E-2</v>
      </c>
      <c r="J49" s="248">
        <f t="shared" si="8"/>
        <v>6.4465187831482917E-2</v>
      </c>
      <c r="K49" s="248">
        <f t="shared" si="9"/>
        <v>6.8181818181818177E-2</v>
      </c>
    </row>
    <row r="50" spans="1:11" x14ac:dyDescent="0.25">
      <c r="A50" s="229" t="s">
        <v>10</v>
      </c>
      <c r="B50" s="232">
        <f t="shared" si="0"/>
        <v>0.1631273991877836</v>
      </c>
      <c r="C50" s="232">
        <f t="shared" si="1"/>
        <v>8.9041095890410954E-2</v>
      </c>
      <c r="D50" s="232">
        <f t="shared" si="2"/>
        <v>0.20018946997788448</v>
      </c>
      <c r="E50" s="232">
        <f t="shared" si="3"/>
        <v>4.5045045045045043E-2</v>
      </c>
      <c r="F50" s="232">
        <f t="shared" si="4"/>
        <v>0.14499319782679138</v>
      </c>
      <c r="G50" s="232">
        <f t="shared" si="5"/>
        <v>8.6956521739130432E-2</v>
      </c>
      <c r="H50" s="232">
        <f t="shared" si="6"/>
        <v>0.38445937940698394</v>
      </c>
      <c r="I50" s="232">
        <f t="shared" si="7"/>
        <v>0.13559322033898305</v>
      </c>
      <c r="J50" s="232">
        <f t="shared" si="8"/>
        <v>1.4984626214678658E-3</v>
      </c>
      <c r="K50" s="232">
        <f t="shared" si="9"/>
        <v>2.2727272727272728E-2</v>
      </c>
    </row>
    <row r="51" spans="1:11" x14ac:dyDescent="0.25">
      <c r="A51" s="230" t="s">
        <v>35</v>
      </c>
      <c r="B51" s="248">
        <f t="shared" si="0"/>
        <v>6.307656043167977E-3</v>
      </c>
      <c r="C51" s="248">
        <f t="shared" si="1"/>
        <v>2.0547945205479451E-2</v>
      </c>
      <c r="D51" s="248">
        <f t="shared" si="2"/>
        <v>0.10866207178428584</v>
      </c>
      <c r="E51" s="248">
        <f t="shared" si="3"/>
        <v>8.1081081081081086E-2</v>
      </c>
      <c r="F51" s="248">
        <f t="shared" si="4"/>
        <v>1.1954040324803128E-2</v>
      </c>
      <c r="G51" s="248">
        <f t="shared" si="5"/>
        <v>7.246376811594203E-3</v>
      </c>
      <c r="H51" s="248">
        <f t="shared" si="6"/>
        <v>3.4843157260668632E-2</v>
      </c>
      <c r="I51" s="248">
        <f t="shared" si="7"/>
        <v>1.6949152542372881E-2</v>
      </c>
      <c r="J51" s="248">
        <f t="shared" si="8"/>
        <v>3.6804076835440336E-3</v>
      </c>
      <c r="K51" s="248">
        <f t="shared" si="9"/>
        <v>4.5454545454545456E-2</v>
      </c>
    </row>
    <row r="52" spans="1:11" x14ac:dyDescent="0.25">
      <c r="A52" s="229" t="s">
        <v>12</v>
      </c>
      <c r="B52" s="232">
        <f t="shared" si="0"/>
        <v>5.500158804416698E-3</v>
      </c>
      <c r="C52" s="232">
        <f t="shared" si="1"/>
        <v>2.7397260273972601E-2</v>
      </c>
      <c r="D52" s="232">
        <f t="shared" si="2"/>
        <v>0</v>
      </c>
      <c r="E52" s="232">
        <f t="shared" si="3"/>
        <v>0</v>
      </c>
      <c r="F52" s="232">
        <f t="shared" si="4"/>
        <v>2.9216184939484444E-2</v>
      </c>
      <c r="G52" s="232">
        <f t="shared" si="5"/>
        <v>3.6231884057971016E-2</v>
      </c>
      <c r="H52" s="232">
        <f t="shared" si="6"/>
        <v>6.1016492723944216E-2</v>
      </c>
      <c r="I52" s="232">
        <f t="shared" si="7"/>
        <v>3.3898305084745763E-2</v>
      </c>
      <c r="J52" s="232">
        <f t="shared" si="8"/>
        <v>0.16890307849672817</v>
      </c>
      <c r="K52" s="232">
        <f t="shared" si="9"/>
        <v>6.8181818181818177E-2</v>
      </c>
    </row>
    <row r="53" spans="1:11" x14ac:dyDescent="0.25">
      <c r="A53" s="230" t="s">
        <v>13</v>
      </c>
      <c r="B53" s="248">
        <f t="shared" si="0"/>
        <v>1.7124059269882223E-3</v>
      </c>
      <c r="C53" s="248">
        <f t="shared" si="1"/>
        <v>2.0547945205479451E-2</v>
      </c>
      <c r="D53" s="248">
        <f t="shared" si="2"/>
        <v>3.6414762749777254E-4</v>
      </c>
      <c r="E53" s="248">
        <f t="shared" si="3"/>
        <v>1.8018018018018018E-2</v>
      </c>
      <c r="F53" s="248">
        <f t="shared" si="4"/>
        <v>1.1159788744145344E-4</v>
      </c>
      <c r="G53" s="248">
        <f t="shared" si="5"/>
        <v>7.246376811594203E-3</v>
      </c>
      <c r="H53" s="248">
        <f t="shared" si="6"/>
        <v>3.2528104610898563E-4</v>
      </c>
      <c r="I53" s="248">
        <f t="shared" si="7"/>
        <v>1.6949152542372881E-2</v>
      </c>
      <c r="J53" s="248">
        <f t="shared" si="8"/>
        <v>0</v>
      </c>
      <c r="K53" s="248">
        <f t="shared" si="9"/>
        <v>0</v>
      </c>
    </row>
    <row r="54" spans="1:11" x14ac:dyDescent="0.25">
      <c r="A54" s="229" t="s">
        <v>34</v>
      </c>
      <c r="B54" s="232">
        <f t="shared" si="0"/>
        <v>8.5556366528136887E-3</v>
      </c>
      <c r="C54" s="232">
        <f t="shared" si="1"/>
        <v>2.0547945205479451E-2</v>
      </c>
      <c r="D54" s="232">
        <f t="shared" si="2"/>
        <v>3.6414762749777251E-2</v>
      </c>
      <c r="E54" s="232">
        <f t="shared" si="3"/>
        <v>9.0090090090090089E-3</v>
      </c>
      <c r="F54" s="232">
        <f t="shared" si="4"/>
        <v>5.5674818930356321E-2</v>
      </c>
      <c r="G54" s="232">
        <f t="shared" si="5"/>
        <v>2.1739130434782608E-2</v>
      </c>
      <c r="H54" s="232">
        <f t="shared" si="6"/>
        <v>0.10135633555756117</v>
      </c>
      <c r="I54" s="232">
        <f t="shared" si="7"/>
        <v>3.3898305084745763E-2</v>
      </c>
      <c r="J54" s="232">
        <f t="shared" si="8"/>
        <v>0.2249633676774854</v>
      </c>
      <c r="K54" s="232">
        <f t="shared" si="9"/>
        <v>2.2727272727272728E-2</v>
      </c>
    </row>
    <row r="55" spans="1:11" x14ac:dyDescent="0.25">
      <c r="A55" s="230" t="s">
        <v>3</v>
      </c>
      <c r="B55" s="248">
        <f t="shared" si="0"/>
        <v>8.2656364231337622E-3</v>
      </c>
      <c r="C55" s="248">
        <f t="shared" si="1"/>
        <v>0.10273972602739725</v>
      </c>
      <c r="D55" s="248">
        <f t="shared" si="2"/>
        <v>9.7355674707487495E-3</v>
      </c>
      <c r="E55" s="248">
        <f t="shared" si="3"/>
        <v>2.7027027027027029E-2</v>
      </c>
      <c r="F55" s="248">
        <f t="shared" si="4"/>
        <v>3.6389112188270345E-3</v>
      </c>
      <c r="G55" s="248">
        <f t="shared" si="5"/>
        <v>6.5217391304347824E-2</v>
      </c>
      <c r="H55" s="248">
        <f t="shared" si="6"/>
        <v>2.9624478798872056E-3</v>
      </c>
      <c r="I55" s="248">
        <f t="shared" si="7"/>
        <v>3.3898305084745763E-2</v>
      </c>
      <c r="J55" s="248">
        <f t="shared" si="8"/>
        <v>6.1161739651749624E-3</v>
      </c>
      <c r="K55" s="248">
        <f t="shared" si="9"/>
        <v>2.2727272727272728E-2</v>
      </c>
    </row>
    <row r="56" spans="1:11" x14ac:dyDescent="0.25">
      <c r="A56" s="229" t="s">
        <v>14</v>
      </c>
      <c r="B56" s="232">
        <f t="shared" si="0"/>
        <v>5.8013822034103527E-3</v>
      </c>
      <c r="C56" s="232">
        <f t="shared" si="1"/>
        <v>1.3698630136986301E-2</v>
      </c>
      <c r="D56" s="232">
        <f t="shared" si="2"/>
        <v>2.5399661165597131E-3</v>
      </c>
      <c r="E56" s="232">
        <f t="shared" si="3"/>
        <v>9.0090090090090089E-3</v>
      </c>
      <c r="F56" s="232">
        <f t="shared" si="4"/>
        <v>4.4918149695185004E-3</v>
      </c>
      <c r="G56" s="232">
        <f t="shared" si="5"/>
        <v>7.246376811594203E-3</v>
      </c>
      <c r="H56" s="232">
        <f t="shared" si="6"/>
        <v>1.3092562105886671E-2</v>
      </c>
      <c r="I56" s="232">
        <f t="shared" si="7"/>
        <v>1.6949152542372881E-2</v>
      </c>
      <c r="J56" s="232">
        <f t="shared" si="8"/>
        <v>0</v>
      </c>
      <c r="K56" s="232">
        <f t="shared" si="9"/>
        <v>0</v>
      </c>
    </row>
    <row r="57" spans="1:11" x14ac:dyDescent="0.25">
      <c r="A57" s="230" t="s">
        <v>16</v>
      </c>
      <c r="B57" s="248">
        <f t="shared" si="0"/>
        <v>8.739880391637278E-2</v>
      </c>
      <c r="C57" s="248">
        <f t="shared" si="1"/>
        <v>4.1095890410958902E-2</v>
      </c>
      <c r="D57" s="248">
        <f t="shared" si="2"/>
        <v>5.1323434120817718E-2</v>
      </c>
      <c r="E57" s="248">
        <f t="shared" si="3"/>
        <v>2.7027027027027029E-2</v>
      </c>
      <c r="F57" s="248">
        <f t="shared" si="4"/>
        <v>0.25859471714684279</v>
      </c>
      <c r="G57" s="248">
        <f t="shared" si="5"/>
        <v>7.9710144927536225E-2</v>
      </c>
      <c r="H57" s="248">
        <f t="shared" si="6"/>
        <v>0.12360548514462023</v>
      </c>
      <c r="I57" s="248">
        <f t="shared" si="7"/>
        <v>6.7796610169491525E-2</v>
      </c>
      <c r="J57" s="248">
        <f t="shared" si="8"/>
        <v>2.8315643325041627E-2</v>
      </c>
      <c r="K57" s="248">
        <f t="shared" si="9"/>
        <v>2.2727272727272728E-2</v>
      </c>
    </row>
    <row r="58" spans="1:11" x14ac:dyDescent="0.25">
      <c r="A58" s="229" t="s">
        <v>15</v>
      </c>
      <c r="B58" s="232">
        <f t="shared" si="0"/>
        <v>4.4226044191757598E-4</v>
      </c>
      <c r="C58" s="232">
        <f t="shared" si="1"/>
        <v>1.3698630136986301E-2</v>
      </c>
      <c r="D58" s="232">
        <f t="shared" si="2"/>
        <v>4.1185096669998072E-3</v>
      </c>
      <c r="E58" s="232">
        <f t="shared" si="3"/>
        <v>9.0090090090090089E-3</v>
      </c>
      <c r="F58" s="232">
        <f t="shared" si="4"/>
        <v>6.7822044357270822E-2</v>
      </c>
      <c r="G58" s="232">
        <f t="shared" si="5"/>
        <v>3.6231884057971016E-2</v>
      </c>
      <c r="H58" s="232">
        <f t="shared" si="6"/>
        <v>1.1493756972104091E-2</v>
      </c>
      <c r="I58" s="232">
        <f t="shared" si="7"/>
        <v>1.6949152542372881E-2</v>
      </c>
      <c r="J58" s="232">
        <f t="shared" si="8"/>
        <v>3.1198569604496323E-2</v>
      </c>
      <c r="K58" s="232">
        <f t="shared" si="9"/>
        <v>4.5454545454545456E-2</v>
      </c>
    </row>
    <row r="59" spans="1:11" x14ac:dyDescent="0.25">
      <c r="A59" s="230" t="s">
        <v>17</v>
      </c>
      <c r="B59" s="248">
        <f t="shared" si="0"/>
        <v>0</v>
      </c>
      <c r="C59" s="248">
        <f t="shared" si="1"/>
        <v>0</v>
      </c>
      <c r="D59" s="248">
        <f t="shared" si="2"/>
        <v>9.1475704765577948E-4</v>
      </c>
      <c r="E59" s="248">
        <f t="shared" si="3"/>
        <v>9.0090090090090089E-3</v>
      </c>
      <c r="F59" s="248">
        <f t="shared" si="4"/>
        <v>3.1367654153450476E-2</v>
      </c>
      <c r="G59" s="248">
        <f t="shared" si="5"/>
        <v>2.1739130434782608E-2</v>
      </c>
      <c r="H59" s="248">
        <f t="shared" si="6"/>
        <v>3.2528104610898563E-4</v>
      </c>
      <c r="I59" s="248">
        <f t="shared" si="7"/>
        <v>1.6949152542372881E-2</v>
      </c>
      <c r="J59" s="248">
        <f t="shared" si="8"/>
        <v>9.8289466769488368E-2</v>
      </c>
      <c r="K59" s="248">
        <f t="shared" si="9"/>
        <v>4.5454545454545456E-2</v>
      </c>
    </row>
    <row r="60" spans="1:11" x14ac:dyDescent="0.25">
      <c r="A60" s="229" t="s">
        <v>30</v>
      </c>
      <c r="B60" s="232">
        <f t="shared" si="0"/>
        <v>1.1900157425249863E-2</v>
      </c>
      <c r="C60" s="232">
        <f t="shared" si="1"/>
        <v>2.0547945205479451E-2</v>
      </c>
      <c r="D60" s="232">
        <f t="shared" si="2"/>
        <v>1.2289982428049823E-3</v>
      </c>
      <c r="E60" s="232">
        <f t="shared" si="3"/>
        <v>9.0090090090090089E-3</v>
      </c>
      <c r="F60" s="232">
        <f t="shared" si="4"/>
        <v>1.2551866371984405E-2</v>
      </c>
      <c r="G60" s="232">
        <f t="shared" si="5"/>
        <v>3.6231884057971016E-2</v>
      </c>
      <c r="H60" s="232">
        <f t="shared" si="6"/>
        <v>1.1710117659923481E-2</v>
      </c>
      <c r="I60" s="232">
        <f t="shared" si="7"/>
        <v>3.3898305084745763E-2</v>
      </c>
      <c r="J60" s="232">
        <f t="shared" si="8"/>
        <v>7.3394087582099544E-3</v>
      </c>
      <c r="K60" s="232">
        <f t="shared" si="9"/>
        <v>2.2727272727272728E-2</v>
      </c>
    </row>
    <row r="61" spans="1:11" x14ac:dyDescent="0.25">
      <c r="A61" s="230" t="s">
        <v>31</v>
      </c>
      <c r="B61" s="248">
        <f t="shared" si="0"/>
        <v>0</v>
      </c>
      <c r="C61" s="248">
        <f t="shared" si="1"/>
        <v>0</v>
      </c>
      <c r="D61" s="248">
        <f t="shared" si="2"/>
        <v>0</v>
      </c>
      <c r="E61" s="248">
        <f t="shared" si="3"/>
        <v>0</v>
      </c>
      <c r="F61" s="248">
        <f t="shared" si="4"/>
        <v>4.8042890543545701E-3</v>
      </c>
      <c r="G61" s="248">
        <f t="shared" si="5"/>
        <v>7.246376811594203E-3</v>
      </c>
      <c r="H61" s="248">
        <f t="shared" si="6"/>
        <v>0</v>
      </c>
      <c r="I61" s="248">
        <f t="shared" si="7"/>
        <v>0</v>
      </c>
      <c r="J61" s="248">
        <f t="shared" si="8"/>
        <v>0</v>
      </c>
      <c r="K61" s="248">
        <f t="shared" si="9"/>
        <v>0</v>
      </c>
    </row>
    <row r="62" spans="1:11" x14ac:dyDescent="0.25">
      <c r="A62" s="229" t="s">
        <v>80</v>
      </c>
      <c r="B62" s="232">
        <f t="shared" si="0"/>
        <v>0.29850476604415332</v>
      </c>
      <c r="C62" s="232">
        <f t="shared" si="1"/>
        <v>0.10273972602739725</v>
      </c>
      <c r="D62" s="232">
        <f t="shared" si="2"/>
        <v>1.6540361852221408E-2</v>
      </c>
      <c r="E62" s="232">
        <f t="shared" si="3"/>
        <v>5.4054054054054057E-2</v>
      </c>
      <c r="F62" s="232">
        <f t="shared" si="4"/>
        <v>4.7524062321656936E-3</v>
      </c>
      <c r="G62" s="232">
        <f t="shared" si="5"/>
        <v>4.3478260869565216E-2</v>
      </c>
      <c r="H62" s="232">
        <f t="shared" si="6"/>
        <v>1.3201560973684273E-2</v>
      </c>
      <c r="I62" s="232">
        <f t="shared" si="7"/>
        <v>6.7796610169491525E-2</v>
      </c>
      <c r="J62" s="232">
        <f t="shared" si="8"/>
        <v>4.0366748170154752E-2</v>
      </c>
      <c r="K62" s="232">
        <f t="shared" si="9"/>
        <v>0.11363636363636363</v>
      </c>
    </row>
    <row r="63" spans="1:11" x14ac:dyDescent="0.25">
      <c r="A63" s="230" t="s">
        <v>81</v>
      </c>
      <c r="B63" s="248">
        <f t="shared" si="0"/>
        <v>8.2834790183555274E-2</v>
      </c>
      <c r="C63" s="248">
        <f t="shared" si="1"/>
        <v>5.4794520547945202E-2</v>
      </c>
      <c r="D63" s="248">
        <f t="shared" si="2"/>
        <v>7.0247042509781088E-2</v>
      </c>
      <c r="E63" s="248">
        <f t="shared" si="3"/>
        <v>6.3063063063063057E-2</v>
      </c>
      <c r="F63" s="248">
        <f t="shared" si="4"/>
        <v>5.430472448898687E-2</v>
      </c>
      <c r="G63" s="248">
        <f t="shared" si="5"/>
        <v>9.420289855072464E-2</v>
      </c>
      <c r="H63" s="248">
        <f t="shared" si="6"/>
        <v>3.6033969661521975E-2</v>
      </c>
      <c r="I63" s="248">
        <f t="shared" si="7"/>
        <v>0.10169491525423729</v>
      </c>
      <c r="J63" s="248">
        <f t="shared" si="8"/>
        <v>5.1576288328308469E-2</v>
      </c>
      <c r="K63" s="248">
        <f t="shared" si="9"/>
        <v>2.2727272727272728E-2</v>
      </c>
    </row>
    <row r="64" spans="1:11" x14ac:dyDescent="0.25">
      <c r="A64" s="229" t="s">
        <v>165</v>
      </c>
      <c r="B64" s="232">
        <f t="shared" si="0"/>
        <v>1</v>
      </c>
      <c r="C64" s="232">
        <f t="shared" si="1"/>
        <v>1</v>
      </c>
      <c r="D64" s="232">
        <f t="shared" si="2"/>
        <v>1</v>
      </c>
      <c r="E64" s="232">
        <f t="shared" si="3"/>
        <v>1</v>
      </c>
      <c r="F64" s="232">
        <f t="shared" si="4"/>
        <v>1</v>
      </c>
      <c r="G64" s="232">
        <f t="shared" si="5"/>
        <v>1</v>
      </c>
      <c r="H64" s="232">
        <f t="shared" si="6"/>
        <v>1</v>
      </c>
      <c r="I64" s="232">
        <f t="shared" si="7"/>
        <v>1</v>
      </c>
      <c r="J64" s="232">
        <f t="shared" si="8"/>
        <v>1</v>
      </c>
      <c r="K64" s="232">
        <f t="shared" si="9"/>
        <v>1</v>
      </c>
    </row>
  </sheetData>
  <mergeCells count="10">
    <mergeCell ref="B34:C34"/>
    <mergeCell ref="D34:E34"/>
    <mergeCell ref="F34:G34"/>
    <mergeCell ref="H34:I34"/>
    <mergeCell ref="J34:K34"/>
    <mergeCell ref="B1:C1"/>
    <mergeCell ref="D1:E1"/>
    <mergeCell ref="F1:G1"/>
    <mergeCell ref="H1:I1"/>
    <mergeCell ref="J1:K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showRuler="0" zoomScaleNormal="100" workbookViewId="0">
      <selection activeCell="A3" sqref="A3"/>
    </sheetView>
  </sheetViews>
  <sheetFormatPr defaultColWidth="8.85546875" defaultRowHeight="15" x14ac:dyDescent="0.25"/>
  <cols>
    <col min="1" max="1" width="43.42578125" style="167" customWidth="1"/>
    <col min="2" max="6" width="16.7109375" style="167" customWidth="1"/>
    <col min="7" max="14" width="13" style="167" customWidth="1"/>
    <col min="15" max="16384" width="8.85546875" style="167"/>
  </cols>
  <sheetData>
    <row r="1" spans="1:17" ht="21" x14ac:dyDescent="0.35">
      <c r="A1" s="300" t="s">
        <v>9</v>
      </c>
      <c r="B1" s="300"/>
      <c r="C1" s="300"/>
      <c r="D1" s="300"/>
      <c r="E1" s="300"/>
      <c r="F1" s="300"/>
      <c r="G1" s="85"/>
      <c r="H1" s="85"/>
      <c r="I1" s="85"/>
      <c r="J1" s="85"/>
      <c r="K1" s="85"/>
      <c r="L1" s="85"/>
      <c r="M1" s="85"/>
      <c r="N1" s="85"/>
      <c r="O1" s="88"/>
      <c r="P1" s="88"/>
      <c r="Q1" s="88"/>
    </row>
    <row r="2" spans="1:17" ht="27" customHeight="1" x14ac:dyDescent="0.25">
      <c r="A2" s="321" t="s">
        <v>2</v>
      </c>
      <c r="B2" s="321"/>
      <c r="C2" s="321"/>
      <c r="D2" s="321"/>
      <c r="E2" s="321"/>
      <c r="F2" s="321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120" customFormat="1" ht="39.75" customHeight="1" x14ac:dyDescent="0.25">
      <c r="A3" s="117"/>
      <c r="B3" s="117"/>
      <c r="C3" s="117"/>
      <c r="D3" s="117"/>
      <c r="E3" s="117"/>
      <c r="F3" s="116" t="s">
        <v>28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30" customHeight="1" x14ac:dyDescent="0.25">
      <c r="A4" s="322" t="s">
        <v>82</v>
      </c>
      <c r="B4" s="323"/>
      <c r="C4" s="323"/>
      <c r="D4" s="323"/>
      <c r="E4" s="323"/>
      <c r="F4" s="324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7" ht="15.75" customHeight="1" x14ac:dyDescent="0.25">
      <c r="A5" s="143" t="s">
        <v>2</v>
      </c>
      <c r="B5" s="143">
        <v>2014</v>
      </c>
      <c r="C5" s="143">
        <v>2015</v>
      </c>
      <c r="D5" s="143">
        <v>2016</v>
      </c>
      <c r="E5" s="143">
        <v>2017</v>
      </c>
      <c r="F5" s="172">
        <v>2018</v>
      </c>
    </row>
    <row r="6" spans="1:17" ht="15.75" x14ac:dyDescent="0.25">
      <c r="A6" s="177" t="s">
        <v>167</v>
      </c>
      <c r="B6" s="145">
        <v>1.0715509815850664E-3</v>
      </c>
      <c r="C6" s="145">
        <v>1.9962287869743386E-3</v>
      </c>
      <c r="D6" s="145">
        <v>2.2335150653586419E-4</v>
      </c>
      <c r="E6" s="145">
        <v>8.3448335061231532E-3</v>
      </c>
      <c r="F6" s="145">
        <v>0</v>
      </c>
      <c r="G6" s="88"/>
      <c r="H6" s="88"/>
      <c r="I6" s="88"/>
      <c r="J6" s="88"/>
      <c r="K6" s="88"/>
      <c r="L6" s="88"/>
      <c r="M6" s="88"/>
      <c r="N6" s="88"/>
      <c r="O6" s="88"/>
    </row>
    <row r="7" spans="1:17" ht="15.75" x14ac:dyDescent="0.25">
      <c r="A7" s="178" t="s">
        <v>11</v>
      </c>
      <c r="B7" s="146">
        <v>0.11415948647599784</v>
      </c>
      <c r="C7" s="146">
        <v>0.11960263574330386</v>
      </c>
      <c r="D7" s="146">
        <v>1.4360379528935725E-2</v>
      </c>
      <c r="E7" s="146">
        <v>9.3548623737679359E-2</v>
      </c>
      <c r="F7" s="146">
        <v>8.9930723165886198E-2</v>
      </c>
      <c r="G7" s="88"/>
      <c r="H7" s="88"/>
      <c r="I7" s="88"/>
      <c r="J7" s="88"/>
      <c r="K7" s="88"/>
      <c r="L7" s="88"/>
      <c r="M7" s="88"/>
      <c r="N7" s="88"/>
      <c r="O7" s="88"/>
    </row>
    <row r="8" spans="1:17" ht="15.75" x14ac:dyDescent="0.25">
      <c r="A8" s="177" t="s">
        <v>170</v>
      </c>
      <c r="B8" s="145">
        <v>1.7382740804479553E-2</v>
      </c>
      <c r="C8" s="145">
        <v>7.6904968886389605E-2</v>
      </c>
      <c r="D8" s="145">
        <v>2.4993257175485312E-2</v>
      </c>
      <c r="E8" s="145">
        <v>5.6512491551533378E-3</v>
      </c>
      <c r="F8" s="145">
        <v>1.1327842185418359E-2</v>
      </c>
      <c r="G8" s="88"/>
      <c r="H8" s="88"/>
      <c r="I8" s="88"/>
      <c r="J8" s="88"/>
      <c r="K8" s="88"/>
      <c r="L8" s="88"/>
      <c r="M8" s="88"/>
      <c r="N8" s="88"/>
      <c r="O8" s="88"/>
    </row>
    <row r="9" spans="1:17" ht="15.75" x14ac:dyDescent="0.25">
      <c r="A9" s="178" t="s">
        <v>175</v>
      </c>
      <c r="B9" s="146">
        <v>3.5540206648310506E-3</v>
      </c>
      <c r="C9" s="146">
        <v>0</v>
      </c>
      <c r="D9" s="146">
        <v>3.4655865798337341E-3</v>
      </c>
      <c r="E9" s="146">
        <v>6.9135097329134053E-3</v>
      </c>
      <c r="F9" s="146">
        <v>2.8097818299201532E-2</v>
      </c>
      <c r="G9" s="88"/>
      <c r="H9" s="88"/>
      <c r="I9" s="88"/>
      <c r="J9" s="88"/>
      <c r="K9" s="88"/>
      <c r="L9" s="88"/>
      <c r="M9" s="88"/>
      <c r="N9" s="88"/>
      <c r="O9" s="88"/>
    </row>
    <row r="10" spans="1:17" ht="15.75" x14ac:dyDescent="0.25">
      <c r="A10" s="177" t="s">
        <v>168</v>
      </c>
      <c r="B10" s="145">
        <v>6.6850295064200566E-2</v>
      </c>
      <c r="C10" s="145">
        <v>6.1297995008554075E-2</v>
      </c>
      <c r="D10" s="145">
        <v>2.1567203561931387E-2</v>
      </c>
      <c r="E10" s="145">
        <v>1.8038694351823002E-2</v>
      </c>
      <c r="F10" s="145">
        <v>2.7861639808845003E-3</v>
      </c>
      <c r="G10" s="88"/>
      <c r="H10" s="88"/>
      <c r="I10" s="88"/>
      <c r="J10" s="88"/>
      <c r="K10" s="88"/>
      <c r="L10" s="88"/>
      <c r="M10" s="88"/>
      <c r="N10" s="88"/>
      <c r="O10" s="88"/>
    </row>
    <row r="11" spans="1:17" ht="15.75" x14ac:dyDescent="0.25">
      <c r="A11" s="178" t="s">
        <v>178</v>
      </c>
      <c r="B11" s="146">
        <v>1.7124059269882418E-3</v>
      </c>
      <c r="C11" s="146">
        <v>3.6514487730349442E-4</v>
      </c>
      <c r="D11" s="146">
        <v>1.116757532679321E-4</v>
      </c>
      <c r="E11" s="146">
        <v>0</v>
      </c>
      <c r="F11" s="146">
        <v>0</v>
      </c>
      <c r="G11" s="88"/>
      <c r="H11" s="88"/>
      <c r="I11" s="88"/>
      <c r="J11" s="88"/>
      <c r="K11" s="88"/>
      <c r="L11" s="88"/>
      <c r="M11" s="88"/>
      <c r="N11" s="88"/>
      <c r="O11" s="88"/>
    </row>
    <row r="12" spans="1:17" ht="15.75" x14ac:dyDescent="0.25">
      <c r="A12" s="177" t="s">
        <v>172</v>
      </c>
      <c r="B12" s="145">
        <v>1.3078560291092268E-2</v>
      </c>
      <c r="C12" s="145">
        <v>2.7916960617169088E-2</v>
      </c>
      <c r="D12" s="145">
        <v>3.1411749121396132E-2</v>
      </c>
      <c r="E12" s="145">
        <v>9.3930982083532651E-4</v>
      </c>
      <c r="F12" s="145">
        <v>3.6701386428764915E-2</v>
      </c>
      <c r="G12" s="88"/>
      <c r="H12" s="88"/>
      <c r="I12" s="88"/>
      <c r="J12" s="88"/>
      <c r="K12" s="88"/>
      <c r="L12" s="88"/>
      <c r="M12" s="88"/>
      <c r="N12" s="88"/>
      <c r="O12" s="88"/>
    </row>
    <row r="13" spans="1:17" ht="15.75" x14ac:dyDescent="0.25">
      <c r="A13" s="178" t="s">
        <v>176</v>
      </c>
      <c r="B13" s="146">
        <v>0</v>
      </c>
      <c r="C13" s="146">
        <v>0</v>
      </c>
      <c r="D13" s="146">
        <v>1.5124693968089115E-3</v>
      </c>
      <c r="E13" s="146">
        <v>1.8193708683564248E-3</v>
      </c>
      <c r="F13" s="146">
        <v>1.552414549100828E-3</v>
      </c>
      <c r="G13" s="88"/>
      <c r="H13" s="88"/>
      <c r="I13" s="88"/>
      <c r="J13" s="88"/>
      <c r="K13" s="88"/>
      <c r="L13" s="88"/>
      <c r="M13" s="88"/>
      <c r="N13" s="88"/>
      <c r="O13" s="88"/>
    </row>
    <row r="14" spans="1:17" ht="15.75" x14ac:dyDescent="0.25">
      <c r="A14" s="177" t="s">
        <v>169</v>
      </c>
      <c r="B14" s="145">
        <v>4.7332112386139859E-2</v>
      </c>
      <c r="C14" s="145">
        <v>9.5348627182996859E-2</v>
      </c>
      <c r="D14" s="145">
        <v>0.15892555644795528</v>
      </c>
      <c r="E14" s="145">
        <v>0.17757408790058321</v>
      </c>
      <c r="F14" s="145">
        <v>0.11643122853286025</v>
      </c>
      <c r="G14" s="88"/>
      <c r="H14" s="88"/>
      <c r="I14" s="88"/>
      <c r="J14" s="88"/>
      <c r="K14" s="88"/>
      <c r="L14" s="88"/>
      <c r="M14" s="88"/>
      <c r="N14" s="88"/>
      <c r="O14" s="88"/>
    </row>
    <row r="15" spans="1:17" ht="15.75" x14ac:dyDescent="0.25">
      <c r="A15" s="178" t="s">
        <v>10</v>
      </c>
      <c r="B15" s="146">
        <v>0.17502755661303343</v>
      </c>
      <c r="C15" s="146">
        <v>0.20197007013467724</v>
      </c>
      <c r="D15" s="146">
        <v>0.15765498900928029</v>
      </c>
      <c r="E15" s="146">
        <v>9.9133512814836788E-2</v>
      </c>
      <c r="F15" s="146">
        <v>5.8760704937197497E-2</v>
      </c>
      <c r="G15" s="88"/>
      <c r="H15" s="88"/>
      <c r="I15" s="88"/>
      <c r="J15" s="88"/>
      <c r="K15" s="88"/>
      <c r="L15" s="88"/>
      <c r="M15" s="88"/>
      <c r="N15" s="88"/>
      <c r="O15" s="88"/>
    </row>
    <row r="16" spans="1:17" ht="15.75" x14ac:dyDescent="0.25">
      <c r="A16" s="177" t="s">
        <v>35</v>
      </c>
      <c r="B16" s="145">
        <v>2.431318665390907E-2</v>
      </c>
      <c r="C16" s="145">
        <v>0.14556185100070015</v>
      </c>
      <c r="D16" s="145">
        <v>4.5707254328500597E-2</v>
      </c>
      <c r="E16" s="145">
        <v>8.9717002406498006E-2</v>
      </c>
      <c r="F16" s="145">
        <v>0.10187914743273577</v>
      </c>
      <c r="G16" s="88"/>
      <c r="H16" s="88"/>
      <c r="I16" s="88"/>
      <c r="J16" s="88"/>
      <c r="K16" s="88"/>
      <c r="L16" s="88"/>
      <c r="M16" s="88"/>
      <c r="N16" s="88"/>
      <c r="O16" s="88"/>
    </row>
    <row r="17" spans="1:17" ht="15.75" x14ac:dyDescent="0.25">
      <c r="A17" s="178" t="s">
        <v>177</v>
      </c>
      <c r="B17" s="146">
        <v>0</v>
      </c>
      <c r="C17" s="146">
        <v>9.998668465454311E-3</v>
      </c>
      <c r="D17" s="146">
        <v>3.915315168250875E-3</v>
      </c>
      <c r="E17" s="146">
        <v>0</v>
      </c>
      <c r="F17" s="146">
        <v>1.9858007071213803E-2</v>
      </c>
      <c r="G17" s="88"/>
      <c r="H17" s="88"/>
      <c r="I17" s="88"/>
      <c r="J17" s="88"/>
      <c r="K17" s="88"/>
      <c r="L17" s="88"/>
      <c r="M17" s="88"/>
      <c r="N17" s="88"/>
      <c r="O17" s="88"/>
    </row>
    <row r="18" spans="1:17" ht="15.75" x14ac:dyDescent="0.25">
      <c r="A18" s="177" t="s">
        <v>12</v>
      </c>
      <c r="B18" s="145">
        <v>5.5001588044167613E-3</v>
      </c>
      <c r="C18" s="145">
        <v>0</v>
      </c>
      <c r="D18" s="145">
        <v>2.9236570113783195E-2</v>
      </c>
      <c r="E18" s="145">
        <v>5.1912461394988535E-2</v>
      </c>
      <c r="F18" s="145">
        <v>2.3734857624668253E-2</v>
      </c>
      <c r="G18" s="88"/>
      <c r="H18" s="273"/>
      <c r="I18" s="273"/>
      <c r="J18" s="273"/>
      <c r="K18" s="88"/>
      <c r="L18" s="88"/>
      <c r="M18" s="88"/>
      <c r="N18" s="88"/>
      <c r="O18" s="88"/>
    </row>
    <row r="19" spans="1:17" ht="15.75" x14ac:dyDescent="0.25">
      <c r="A19" s="178" t="s">
        <v>34</v>
      </c>
      <c r="B19" s="146">
        <v>8.5556366528137858E-3</v>
      </c>
      <c r="C19" s="146">
        <v>3.6514487730349439E-2</v>
      </c>
      <c r="D19" s="146">
        <v>5.5713665237311694E-2</v>
      </c>
      <c r="E19" s="146">
        <v>5.4963258962189038E-2</v>
      </c>
      <c r="F19" s="146">
        <v>1.3680411949704981E-2</v>
      </c>
      <c r="G19" s="88"/>
      <c r="H19" s="88"/>
      <c r="I19" s="88"/>
      <c r="J19" s="88"/>
      <c r="K19" s="88"/>
      <c r="L19" s="88"/>
      <c r="M19" s="88"/>
      <c r="N19" s="88"/>
      <c r="O19" s="88"/>
    </row>
    <row r="20" spans="1:17" ht="15.75" x14ac:dyDescent="0.25">
      <c r="A20" s="177" t="s">
        <v>173</v>
      </c>
      <c r="B20" s="145">
        <v>8.2656364231338559E-3</v>
      </c>
      <c r="C20" s="145">
        <v>9.7622291651706244E-3</v>
      </c>
      <c r="D20" s="145">
        <v>4.8366724543545282E-3</v>
      </c>
      <c r="E20" s="145">
        <v>5.8103380380412281E-2</v>
      </c>
      <c r="F20" s="145">
        <v>7.1855493653852137E-3</v>
      </c>
      <c r="G20" s="273"/>
      <c r="H20" s="88"/>
      <c r="I20" s="88"/>
      <c r="J20" s="88"/>
      <c r="K20" s="88"/>
      <c r="L20" s="88"/>
      <c r="M20" s="88"/>
      <c r="N20" s="88"/>
      <c r="O20" s="88"/>
    </row>
    <row r="21" spans="1:17" ht="15.75" x14ac:dyDescent="0.25">
      <c r="A21" s="178" t="s">
        <v>14</v>
      </c>
      <c r="B21" s="146">
        <v>5.8013822034104195E-3</v>
      </c>
      <c r="C21" s="146">
        <v>2.5469220336796039E-3</v>
      </c>
      <c r="D21" s="146">
        <v>4.4949490690342668E-3</v>
      </c>
      <c r="E21" s="146">
        <v>0.11062179505376038</v>
      </c>
      <c r="F21" s="146">
        <v>0.26916001614217366</v>
      </c>
      <c r="G21" s="88"/>
      <c r="H21" s="88"/>
      <c r="I21" s="88"/>
      <c r="J21" s="88"/>
      <c r="K21" s="88"/>
      <c r="L21" s="88"/>
      <c r="M21" s="88"/>
      <c r="N21" s="88"/>
      <c r="O21" s="88"/>
    </row>
    <row r="22" spans="1:17" ht="15.75" x14ac:dyDescent="0.25">
      <c r="A22" s="177" t="s">
        <v>16</v>
      </c>
      <c r="B22" s="145">
        <v>8.7398803916365467E-2</v>
      </c>
      <c r="C22" s="145">
        <v>5.1463987788703973E-2</v>
      </c>
      <c r="D22" s="145">
        <v>0.25877514790440198</v>
      </c>
      <c r="E22" s="145">
        <v>8.6019106689393179E-2</v>
      </c>
      <c r="F22" s="145">
        <v>8.3396671918181328E-2</v>
      </c>
      <c r="G22" s="88"/>
      <c r="H22" s="88"/>
      <c r="I22" s="88"/>
      <c r="J22" s="88"/>
      <c r="K22" s="88"/>
      <c r="L22" s="88"/>
      <c r="M22" s="88"/>
      <c r="N22" s="88"/>
      <c r="O22" s="88"/>
    </row>
    <row r="23" spans="1:17" ht="15.75" x14ac:dyDescent="0.25">
      <c r="A23" s="178" t="s">
        <v>15</v>
      </c>
      <c r="B23" s="146">
        <v>4.4226044191758102E-4</v>
      </c>
      <c r="C23" s="146">
        <v>4.1297885623025219E-3</v>
      </c>
      <c r="D23" s="146">
        <v>6.786936621665747E-2</v>
      </c>
      <c r="E23" s="146">
        <v>1.3412570358617997E-2</v>
      </c>
      <c r="F23" s="146">
        <v>8.7150273228790405E-4</v>
      </c>
      <c r="G23" s="88"/>
      <c r="H23" s="88"/>
      <c r="I23" s="88"/>
      <c r="J23" s="88"/>
      <c r="K23" s="88"/>
      <c r="L23" s="88"/>
      <c r="M23" s="88"/>
      <c r="N23" s="88"/>
      <c r="O23" s="88"/>
    </row>
    <row r="24" spans="1:17" ht="15.75" x14ac:dyDescent="0.25">
      <c r="A24" s="177" t="s">
        <v>17</v>
      </c>
      <c r="B24" s="145">
        <v>0</v>
      </c>
      <c r="C24" s="145">
        <v>9.1726218903024313E-4</v>
      </c>
      <c r="D24" s="145">
        <v>3.0691804817088171E-2</v>
      </c>
      <c r="E24" s="145">
        <v>2.1771973318735621E-2</v>
      </c>
      <c r="F24" s="145">
        <v>9.281054552243961E-3</v>
      </c>
      <c r="G24" s="88"/>
      <c r="H24" s="88"/>
      <c r="I24" s="88"/>
      <c r="J24" s="88"/>
      <c r="K24" s="88"/>
      <c r="L24" s="88"/>
      <c r="M24" s="88"/>
      <c r="N24" s="88"/>
      <c r="O24" s="88"/>
    </row>
    <row r="25" spans="1:17" ht="15.75" x14ac:dyDescent="0.25">
      <c r="A25" s="178" t="s">
        <v>174</v>
      </c>
      <c r="B25" s="146">
        <v>3.8214649467987014E-2</v>
      </c>
      <c r="C25" s="146">
        <v>4.566924710725382E-2</v>
      </c>
      <c r="D25" s="146">
        <v>2.0627058443329148E-2</v>
      </c>
      <c r="E25" s="146">
        <v>4.622849410541861E-3</v>
      </c>
      <c r="F25" s="146">
        <v>4.2982469600857448E-3</v>
      </c>
      <c r="G25" s="88"/>
      <c r="H25" s="88"/>
      <c r="I25" s="88"/>
      <c r="J25" s="88"/>
      <c r="K25" s="88"/>
      <c r="L25" s="88"/>
      <c r="M25" s="88"/>
      <c r="N25" s="88"/>
      <c r="O25" s="88"/>
    </row>
    <row r="26" spans="1:17" ht="15.75" x14ac:dyDescent="0.25">
      <c r="A26" s="177" t="s">
        <v>31</v>
      </c>
      <c r="B26" s="145">
        <v>0</v>
      </c>
      <c r="C26" s="145">
        <v>0</v>
      </c>
      <c r="D26" s="145">
        <v>4.8076411781844764E-3</v>
      </c>
      <c r="E26" s="145">
        <v>2.5597151002798305E-2</v>
      </c>
      <c r="F26" s="145">
        <v>5.6444477479786529E-4</v>
      </c>
      <c r="G26" s="88"/>
      <c r="H26" s="88"/>
      <c r="I26" s="88"/>
      <c r="J26" s="88"/>
      <c r="K26" s="88"/>
      <c r="L26" s="88"/>
      <c r="M26" s="88"/>
      <c r="N26" s="88"/>
      <c r="O26" s="88"/>
    </row>
    <row r="27" spans="1:17" ht="15.75" x14ac:dyDescent="0.25">
      <c r="A27" s="178" t="s">
        <v>171</v>
      </c>
      <c r="B27" s="146">
        <v>0.29850476604414189</v>
      </c>
      <c r="C27" s="146">
        <v>1.6585659065214507E-2</v>
      </c>
      <c r="D27" s="146">
        <v>4.7557221555000317E-3</v>
      </c>
      <c r="E27" s="146">
        <v>1.1784725521403212E-2</v>
      </c>
      <c r="F27" s="146">
        <v>0.10989537005014026</v>
      </c>
      <c r="G27" s="88"/>
      <c r="H27" s="88"/>
      <c r="I27" s="88"/>
      <c r="J27" s="88"/>
      <c r="K27" s="88"/>
      <c r="L27" s="88"/>
      <c r="M27" s="88"/>
      <c r="N27" s="88"/>
      <c r="O27" s="88"/>
    </row>
    <row r="28" spans="1:17" ht="15.75" x14ac:dyDescent="0.25">
      <c r="A28" s="177" t="s">
        <v>81</v>
      </c>
      <c r="B28" s="145">
        <v>8.2834790183556231E-2</v>
      </c>
      <c r="C28" s="145">
        <v>9.1447265654772195E-2</v>
      </c>
      <c r="D28" s="145">
        <v>5.4342614832173237E-2</v>
      </c>
      <c r="E28" s="145">
        <v>5.9510533612357724E-2</v>
      </c>
      <c r="F28" s="145">
        <v>1.0606437347067359E-2</v>
      </c>
      <c r="G28" s="88"/>
      <c r="H28" s="88"/>
      <c r="I28" s="88"/>
      <c r="J28" s="88"/>
      <c r="K28" s="88"/>
      <c r="L28" s="88"/>
      <c r="M28" s="88"/>
      <c r="N28" s="88"/>
      <c r="O28" s="88"/>
    </row>
    <row r="29" spans="1:17" ht="30" customHeight="1" x14ac:dyDescent="0.25">
      <c r="A29" s="102"/>
      <c r="B29" s="102"/>
      <c r="C29" s="102"/>
      <c r="D29" s="102"/>
      <c r="E29" s="102"/>
      <c r="F29" s="102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1" spans="1:17" ht="18.75" customHeight="1" x14ac:dyDescent="0.25">
      <c r="A31" s="322" t="s">
        <v>21</v>
      </c>
      <c r="B31" s="323"/>
      <c r="C31" s="323"/>
      <c r="D31" s="323"/>
      <c r="E31" s="323"/>
      <c r="F31" s="323"/>
    </row>
    <row r="32" spans="1:17" ht="15.75" customHeight="1" x14ac:dyDescent="0.25">
      <c r="A32" s="143" t="s">
        <v>2</v>
      </c>
      <c r="B32" s="143">
        <v>2014</v>
      </c>
      <c r="C32" s="143">
        <v>2015</v>
      </c>
      <c r="D32" s="143">
        <v>2016</v>
      </c>
      <c r="E32" s="143">
        <v>2017</v>
      </c>
      <c r="F32" s="172">
        <v>2018</v>
      </c>
    </row>
    <row r="33" spans="1:6" ht="15.75" x14ac:dyDescent="0.25">
      <c r="A33" s="177" t="s">
        <v>167</v>
      </c>
      <c r="B33" s="145">
        <v>6.8493150684931503E-3</v>
      </c>
      <c r="C33" s="145">
        <v>9.0090090090090089E-3</v>
      </c>
      <c r="D33" s="145">
        <v>1.4492753623188406E-2</v>
      </c>
      <c r="E33" s="145">
        <v>1.3986013986013986E-2</v>
      </c>
      <c r="F33" s="145">
        <v>0</v>
      </c>
    </row>
    <row r="34" spans="1:6" ht="15.75" x14ac:dyDescent="0.25">
      <c r="A34" s="178" t="s">
        <v>11</v>
      </c>
      <c r="B34" s="146">
        <v>9.5890410958904104E-2</v>
      </c>
      <c r="C34" s="146">
        <v>0.11711711711711711</v>
      </c>
      <c r="D34" s="146">
        <v>5.7971014492753624E-2</v>
      </c>
      <c r="E34" s="146">
        <v>4.195804195804196E-2</v>
      </c>
      <c r="F34" s="146">
        <v>5.7142857142857141E-2</v>
      </c>
    </row>
    <row r="35" spans="1:6" ht="15.75" x14ac:dyDescent="0.25">
      <c r="A35" s="177" t="s">
        <v>170</v>
      </c>
      <c r="B35" s="145">
        <v>5.4794520547945202E-2</v>
      </c>
      <c r="C35" s="145">
        <v>0.11711711711711711</v>
      </c>
      <c r="D35" s="145">
        <v>0.10144927536231885</v>
      </c>
      <c r="E35" s="145">
        <v>8.3916083916083919E-2</v>
      </c>
      <c r="F35" s="145">
        <v>8.5714285714285715E-2</v>
      </c>
    </row>
    <row r="36" spans="1:6" ht="15.75" x14ac:dyDescent="0.25">
      <c r="A36" s="178" t="s">
        <v>175</v>
      </c>
      <c r="B36" s="146">
        <v>1.3698630136986301E-2</v>
      </c>
      <c r="C36" s="146">
        <v>0</v>
      </c>
      <c r="D36" s="146">
        <v>7.246376811594203E-3</v>
      </c>
      <c r="E36" s="146">
        <v>1.3986013986013986E-2</v>
      </c>
      <c r="F36" s="146">
        <v>1.4285714285714285E-2</v>
      </c>
    </row>
    <row r="37" spans="1:6" ht="15.75" x14ac:dyDescent="0.25">
      <c r="A37" s="177" t="s">
        <v>168</v>
      </c>
      <c r="B37" s="145">
        <v>6.8493150684931503E-2</v>
      </c>
      <c r="C37" s="145">
        <v>8.1081081081081086E-2</v>
      </c>
      <c r="D37" s="145">
        <v>5.0724637681159424E-2</v>
      </c>
      <c r="E37" s="145">
        <v>9.0909090909090912E-2</v>
      </c>
      <c r="F37" s="145">
        <v>0.05</v>
      </c>
    </row>
    <row r="38" spans="1:6" ht="15.75" x14ac:dyDescent="0.25">
      <c r="A38" s="178" t="s">
        <v>178</v>
      </c>
      <c r="B38" s="146">
        <v>2.0547945205479451E-2</v>
      </c>
      <c r="C38" s="146">
        <v>1.8018018018018018E-2</v>
      </c>
      <c r="D38" s="146">
        <v>7.246376811594203E-3</v>
      </c>
      <c r="E38" s="146">
        <v>0</v>
      </c>
      <c r="F38" s="146">
        <v>0</v>
      </c>
    </row>
    <row r="39" spans="1:6" ht="15.75" x14ac:dyDescent="0.25">
      <c r="A39" s="177" t="s">
        <v>172</v>
      </c>
      <c r="B39" s="145">
        <v>3.4246575342465752E-2</v>
      </c>
      <c r="C39" s="145">
        <v>5.4054054054054057E-2</v>
      </c>
      <c r="D39" s="145">
        <v>7.246376811594203E-3</v>
      </c>
      <c r="E39" s="145">
        <v>3.4965034965034968E-2</v>
      </c>
      <c r="F39" s="145">
        <v>4.2857142857142858E-2</v>
      </c>
    </row>
    <row r="40" spans="1:6" ht="15.75" x14ac:dyDescent="0.25">
      <c r="A40" s="178" t="s">
        <v>176</v>
      </c>
      <c r="B40" s="146">
        <v>6.8493150684931503E-3</v>
      </c>
      <c r="C40" s="146">
        <v>0</v>
      </c>
      <c r="D40" s="146">
        <v>7.246376811594203E-3</v>
      </c>
      <c r="E40" s="146">
        <v>2.097902097902098E-2</v>
      </c>
      <c r="F40" s="146">
        <v>1.4285714285714285E-2</v>
      </c>
    </row>
    <row r="41" spans="1:6" ht="15.75" x14ac:dyDescent="0.25">
      <c r="A41" s="177" t="s">
        <v>169</v>
      </c>
      <c r="B41" s="145">
        <v>8.9041095890410954E-2</v>
      </c>
      <c r="C41" s="145">
        <v>9.90990990990991E-2</v>
      </c>
      <c r="D41" s="145">
        <v>6.5217391304347824E-2</v>
      </c>
      <c r="E41" s="145">
        <v>0.11888111888111888</v>
      </c>
      <c r="F41" s="145">
        <v>0.14285714285714285</v>
      </c>
    </row>
    <row r="42" spans="1:6" ht="15.75" x14ac:dyDescent="0.25">
      <c r="A42" s="178" t="s">
        <v>10</v>
      </c>
      <c r="B42" s="146">
        <v>0.1095890410958904</v>
      </c>
      <c r="C42" s="146">
        <v>5.405405405405405E-2</v>
      </c>
      <c r="D42" s="146">
        <v>0.12318840579710144</v>
      </c>
      <c r="E42" s="146">
        <v>7.6923076923076927E-2</v>
      </c>
      <c r="F42" s="146">
        <v>0.1</v>
      </c>
    </row>
    <row r="43" spans="1:6" ht="15.75" x14ac:dyDescent="0.25">
      <c r="A43" s="177" t="s">
        <v>35</v>
      </c>
      <c r="B43" s="145">
        <v>4.1095890410958902E-2</v>
      </c>
      <c r="C43" s="145">
        <v>0.10810810810810811</v>
      </c>
      <c r="D43" s="145">
        <v>6.5217391304347824E-2</v>
      </c>
      <c r="E43" s="145">
        <v>0.13286713286713289</v>
      </c>
      <c r="F43" s="145">
        <v>0.1</v>
      </c>
    </row>
    <row r="44" spans="1:6" ht="15.75" x14ac:dyDescent="0.25">
      <c r="A44" s="178" t="s">
        <v>177</v>
      </c>
      <c r="B44" s="146">
        <v>0</v>
      </c>
      <c r="C44" s="146">
        <v>1.8018018018018018E-2</v>
      </c>
      <c r="D44" s="146">
        <v>7.246376811594203E-3</v>
      </c>
      <c r="E44" s="146">
        <v>0</v>
      </c>
      <c r="F44" s="146">
        <v>1.4285714285714285E-2</v>
      </c>
    </row>
    <row r="45" spans="1:6" ht="15.75" x14ac:dyDescent="0.25">
      <c r="A45" s="177" t="s">
        <v>12</v>
      </c>
      <c r="B45" s="145">
        <v>2.7397260273972601E-2</v>
      </c>
      <c r="C45" s="145">
        <v>0</v>
      </c>
      <c r="D45" s="145">
        <v>3.6231884057971016E-2</v>
      </c>
      <c r="E45" s="145">
        <v>4.195804195804196E-2</v>
      </c>
      <c r="F45" s="145">
        <v>2.1428571428571429E-2</v>
      </c>
    </row>
    <row r="46" spans="1:6" ht="15.75" x14ac:dyDescent="0.25">
      <c r="A46" s="178" t="s">
        <v>34</v>
      </c>
      <c r="B46" s="146">
        <v>2.0547945205479451E-2</v>
      </c>
      <c r="C46" s="146">
        <v>9.0090090090090089E-3</v>
      </c>
      <c r="D46" s="146">
        <v>2.1739130434782608E-2</v>
      </c>
      <c r="E46" s="146">
        <v>2.097902097902098E-2</v>
      </c>
      <c r="F46" s="146">
        <v>1.4285714285714285E-2</v>
      </c>
    </row>
    <row r="47" spans="1:6" ht="15.75" x14ac:dyDescent="0.25">
      <c r="A47" s="177" t="s">
        <v>173</v>
      </c>
      <c r="B47" s="145">
        <v>0.10273972602739725</v>
      </c>
      <c r="C47" s="145">
        <v>2.7027027027027029E-2</v>
      </c>
      <c r="D47" s="145">
        <v>7.9710144927536225E-2</v>
      </c>
      <c r="E47" s="145">
        <v>9.790909090909089E-2</v>
      </c>
      <c r="F47" s="145">
        <v>8.5714285714285715E-2</v>
      </c>
    </row>
    <row r="48" spans="1:6" ht="15.75" x14ac:dyDescent="0.25">
      <c r="A48" s="178" t="s">
        <v>14</v>
      </c>
      <c r="B48" s="146">
        <v>1.3698630136986301E-2</v>
      </c>
      <c r="C48" s="146">
        <v>9.0090090090090089E-3</v>
      </c>
      <c r="D48" s="146">
        <v>7.246376811594203E-3</v>
      </c>
      <c r="E48" s="146">
        <v>1.3986013986013986E-2</v>
      </c>
      <c r="F48" s="146">
        <v>1.4285714285714285E-2</v>
      </c>
    </row>
    <row r="49" spans="1:6" ht="15.75" x14ac:dyDescent="0.25">
      <c r="A49" s="177" t="s">
        <v>16</v>
      </c>
      <c r="B49" s="145">
        <v>4.1095890410958902E-2</v>
      </c>
      <c r="C49" s="145">
        <v>2.7027027027027029E-2</v>
      </c>
      <c r="D49" s="145">
        <v>7.9710144927536225E-2</v>
      </c>
      <c r="E49" s="145">
        <v>2.7972027972027972E-2</v>
      </c>
      <c r="F49" s="145">
        <v>7.1428571428571425E-2</v>
      </c>
    </row>
    <row r="50" spans="1:6" ht="15.75" x14ac:dyDescent="0.25">
      <c r="A50" s="178" t="s">
        <v>15</v>
      </c>
      <c r="B50" s="146">
        <v>1.3698630136986301E-2</v>
      </c>
      <c r="C50" s="146">
        <v>9.0090090090090089E-3</v>
      </c>
      <c r="D50" s="146">
        <v>3.6231884057971016E-2</v>
      </c>
      <c r="E50" s="146">
        <v>2.097902097902098E-2</v>
      </c>
      <c r="F50" s="146">
        <v>7.1428571428571426E-3</v>
      </c>
    </row>
    <row r="51" spans="1:6" ht="15.75" x14ac:dyDescent="0.25">
      <c r="A51" s="177" t="s">
        <v>17</v>
      </c>
      <c r="B51" s="145">
        <v>0</v>
      </c>
      <c r="C51" s="145">
        <v>9.0090090090090089E-3</v>
      </c>
      <c r="D51" s="145">
        <v>2.1739130434782608E-2</v>
      </c>
      <c r="E51" s="145">
        <v>1.3986013986013986E-2</v>
      </c>
      <c r="F51" s="145">
        <v>2.1428571428571429E-2</v>
      </c>
    </row>
    <row r="52" spans="1:6" ht="15.75" x14ac:dyDescent="0.25">
      <c r="A52" s="178" t="s">
        <v>174</v>
      </c>
      <c r="B52" s="146">
        <v>8.2191780821917804E-2</v>
      </c>
      <c r="C52" s="146">
        <v>9.0090090090090086E-2</v>
      </c>
      <c r="D52" s="146">
        <v>5.7971014492753624E-2</v>
      </c>
      <c r="E52" s="146">
        <v>2.097902097902098E-2</v>
      </c>
      <c r="F52" s="146">
        <v>1.4285714285714285E-2</v>
      </c>
    </row>
    <row r="53" spans="1:6" ht="15.75" x14ac:dyDescent="0.25">
      <c r="A53" s="177" t="s">
        <v>31</v>
      </c>
      <c r="B53" s="145">
        <v>0</v>
      </c>
      <c r="C53" s="145">
        <v>0</v>
      </c>
      <c r="D53" s="145">
        <v>7.246376811594203E-3</v>
      </c>
      <c r="E53" s="145">
        <v>6.993006993006993E-3</v>
      </c>
      <c r="F53" s="145">
        <v>7.1428571428571426E-3</v>
      </c>
    </row>
    <row r="54" spans="1:6" ht="15.75" x14ac:dyDescent="0.25">
      <c r="A54" s="178" t="s">
        <v>171</v>
      </c>
      <c r="B54" s="146">
        <v>0.10273972602739725</v>
      </c>
      <c r="C54" s="146">
        <v>5.4054054054054057E-2</v>
      </c>
      <c r="D54" s="146">
        <v>4.3478260869565216E-2</v>
      </c>
      <c r="E54" s="146">
        <v>4.195804195804196E-2</v>
      </c>
      <c r="F54" s="146">
        <v>6.4285714285714279E-2</v>
      </c>
    </row>
    <row r="55" spans="1:6" ht="15.75" x14ac:dyDescent="0.25">
      <c r="A55" s="177" t="s">
        <v>81</v>
      </c>
      <c r="B55" s="145">
        <v>5.4794520547945202E-2</v>
      </c>
      <c r="C55" s="145">
        <v>9.0090090090090086E-2</v>
      </c>
      <c r="D55" s="145">
        <v>9.420289855072464E-2</v>
      </c>
      <c r="E55" s="145">
        <v>6.2937062937062943E-2</v>
      </c>
      <c r="F55" s="145">
        <v>5.7142857142857141E-2</v>
      </c>
    </row>
  </sheetData>
  <mergeCells count="4">
    <mergeCell ref="A2:F2"/>
    <mergeCell ref="A4:F4"/>
    <mergeCell ref="A31:F31"/>
    <mergeCell ref="A1:F1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showRuler="0" zoomScale="90" zoomScaleNormal="90" workbookViewId="0">
      <selection activeCell="A28" sqref="A28"/>
    </sheetView>
  </sheetViews>
  <sheetFormatPr defaultColWidth="8.85546875" defaultRowHeight="15" x14ac:dyDescent="0.25"/>
  <cols>
    <col min="1" max="1" width="50.42578125" style="61" customWidth="1"/>
    <col min="2" max="4" width="20" style="61" customWidth="1"/>
    <col min="5" max="5" width="20" style="167" customWidth="1"/>
    <col min="6" max="6" width="20" style="61" customWidth="1"/>
    <col min="7" max="14" width="13" style="61" customWidth="1"/>
    <col min="15" max="16384" width="8.85546875" style="61"/>
  </cols>
  <sheetData>
    <row r="1" spans="1:17" ht="21" x14ac:dyDescent="0.35">
      <c r="A1" s="300" t="s">
        <v>9</v>
      </c>
      <c r="B1" s="300"/>
      <c r="C1" s="300"/>
      <c r="D1" s="300"/>
      <c r="E1" s="300"/>
      <c r="F1" s="300"/>
      <c r="G1" s="85"/>
      <c r="H1" s="85"/>
      <c r="I1" s="85"/>
      <c r="J1" s="85"/>
      <c r="K1" s="85"/>
      <c r="L1" s="85"/>
      <c r="M1" s="85"/>
      <c r="N1" s="85"/>
      <c r="O1" s="88"/>
      <c r="P1" s="88"/>
      <c r="Q1" s="88"/>
    </row>
    <row r="2" spans="1:17" ht="27" customHeight="1" x14ac:dyDescent="0.25">
      <c r="A2" s="321" t="s">
        <v>141</v>
      </c>
      <c r="B2" s="321"/>
      <c r="C2" s="321"/>
      <c r="D2" s="321"/>
      <c r="E2" s="321"/>
      <c r="F2" s="321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120" customFormat="1" ht="39.75" customHeight="1" x14ac:dyDescent="0.25">
      <c r="A3" s="117"/>
      <c r="B3" s="117"/>
      <c r="C3" s="117"/>
      <c r="D3" s="117"/>
      <c r="E3" s="117"/>
      <c r="F3" s="116" t="s">
        <v>28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30" customHeight="1" x14ac:dyDescent="0.25">
      <c r="A4" s="325" t="s">
        <v>83</v>
      </c>
      <c r="B4" s="326"/>
      <c r="C4" s="326"/>
      <c r="D4" s="326"/>
      <c r="E4" s="326"/>
      <c r="F4" s="326"/>
      <c r="G4" s="88"/>
      <c r="I4" s="88"/>
      <c r="J4" s="88"/>
      <c r="K4" s="88"/>
      <c r="L4" s="88"/>
    </row>
    <row r="5" spans="1:17" ht="27.95" customHeight="1" x14ac:dyDescent="0.25">
      <c r="A5" s="108"/>
      <c r="B5" s="143">
        <v>2014</v>
      </c>
      <c r="C5" s="143">
        <v>2015</v>
      </c>
      <c r="D5" s="143">
        <v>2016</v>
      </c>
      <c r="E5" s="143">
        <v>2017</v>
      </c>
      <c r="F5" s="172">
        <v>2018</v>
      </c>
      <c r="G5" s="88"/>
      <c r="H5" s="88"/>
      <c r="I5" s="88"/>
      <c r="J5" s="88"/>
    </row>
    <row r="6" spans="1:17" s="167" customFormat="1" ht="15.75" x14ac:dyDescent="0.25">
      <c r="A6" s="177" t="s">
        <v>251</v>
      </c>
      <c r="B6" s="145">
        <v>0.14099999999999999</v>
      </c>
      <c r="C6" s="145">
        <v>0.17117117117117117</v>
      </c>
      <c r="D6" s="145">
        <v>0.21014492753623187</v>
      </c>
      <c r="E6" s="145">
        <v>0.22377622377622378</v>
      </c>
      <c r="F6" s="145">
        <v>0.31428571428571428</v>
      </c>
      <c r="G6" s="287"/>
      <c r="H6" s="88"/>
      <c r="I6" s="88"/>
      <c r="J6" s="88"/>
    </row>
    <row r="7" spans="1:17" s="167" customFormat="1" ht="15.75" x14ac:dyDescent="0.25">
      <c r="A7" s="178" t="s">
        <v>84</v>
      </c>
      <c r="B7" s="146">
        <v>0.152</v>
      </c>
      <c r="C7" s="146">
        <v>0.14414414414414414</v>
      </c>
      <c r="D7" s="146">
        <v>9.420289855072464E-2</v>
      </c>
      <c r="E7" s="146">
        <v>0.16783216783216784</v>
      </c>
      <c r="F7" s="146">
        <v>0.14285714285714285</v>
      </c>
      <c r="G7" s="288"/>
      <c r="H7" s="88"/>
      <c r="I7" s="88"/>
      <c r="J7" s="88"/>
    </row>
    <row r="8" spans="1:17" s="167" customFormat="1" ht="15.75" x14ac:dyDescent="0.25">
      <c r="A8" s="177" t="s">
        <v>85</v>
      </c>
      <c r="B8" s="145">
        <v>0.309</v>
      </c>
      <c r="C8" s="145">
        <v>0.27927927927927926</v>
      </c>
      <c r="D8" s="145">
        <v>0.25362318840579712</v>
      </c>
      <c r="E8" s="145">
        <v>0.26573426573426573</v>
      </c>
      <c r="F8" s="145">
        <v>0.23571428571428571</v>
      </c>
      <c r="G8" s="288"/>
      <c r="H8" s="88"/>
      <c r="I8" s="88"/>
      <c r="J8" s="88"/>
    </row>
    <row r="9" spans="1:17" s="167" customFormat="1" ht="15.75" x14ac:dyDescent="0.25">
      <c r="A9" s="178" t="s">
        <v>86</v>
      </c>
      <c r="B9" s="146">
        <v>0.193</v>
      </c>
      <c r="C9" s="146">
        <v>0.16216216216216217</v>
      </c>
      <c r="D9" s="146">
        <v>0.15942028985507245</v>
      </c>
      <c r="E9" s="146">
        <v>0.1048951048951049</v>
      </c>
      <c r="F9" s="146">
        <v>8.5714285714285715E-2</v>
      </c>
      <c r="G9" s="288"/>
      <c r="H9" s="88"/>
      <c r="I9" s="278"/>
      <c r="J9" s="279"/>
      <c r="K9" s="5"/>
      <c r="L9" s="280"/>
      <c r="M9" s="5"/>
    </row>
    <row r="10" spans="1:17" s="167" customFormat="1" ht="15.75" x14ac:dyDescent="0.25">
      <c r="A10" s="177" t="s">
        <v>87</v>
      </c>
      <c r="B10" s="145">
        <v>0.17699999999999999</v>
      </c>
      <c r="C10" s="145">
        <v>0.22522522522522523</v>
      </c>
      <c r="D10" s="145">
        <v>0.19565217391304349</v>
      </c>
      <c r="E10" s="145">
        <v>0.19580419580419581</v>
      </c>
      <c r="F10" s="145">
        <v>0.17142857142857143</v>
      </c>
      <c r="G10" s="288"/>
      <c r="H10" s="88"/>
      <c r="I10" s="278"/>
      <c r="J10" s="279"/>
      <c r="K10" s="5"/>
      <c r="L10" s="280"/>
      <c r="M10" s="5"/>
    </row>
    <row r="11" spans="1:17" s="167" customFormat="1" ht="15.75" x14ac:dyDescent="0.25">
      <c r="A11" s="178" t="s">
        <v>88</v>
      </c>
      <c r="B11" s="146">
        <v>2.1999999999999999E-2</v>
      </c>
      <c r="C11" s="146">
        <v>0</v>
      </c>
      <c r="D11" s="146">
        <v>7.2463768115942032E-2</v>
      </c>
      <c r="E11" s="146">
        <v>3.4965034965034968E-2</v>
      </c>
      <c r="F11" s="146">
        <v>2.8571428571428571E-2</v>
      </c>
      <c r="G11" s="288"/>
      <c r="H11" s="88"/>
      <c r="I11" s="278"/>
      <c r="J11" s="279"/>
      <c r="K11" s="5"/>
      <c r="L11" s="280"/>
      <c r="M11" s="5"/>
    </row>
    <row r="12" spans="1:17" s="167" customFormat="1" ht="15.75" x14ac:dyDescent="0.25">
      <c r="A12" s="177" t="s">
        <v>89</v>
      </c>
      <c r="B12" s="145">
        <v>6.0000000000000001E-3</v>
      </c>
      <c r="C12" s="145">
        <v>1.8018018018018018E-2</v>
      </c>
      <c r="D12" s="145">
        <v>1.4492753623188406E-2</v>
      </c>
      <c r="E12" s="145">
        <v>6.993006993006993E-3</v>
      </c>
      <c r="F12" s="145">
        <v>2.1428571428571429E-2</v>
      </c>
      <c r="G12" s="288"/>
      <c r="H12" s="88"/>
      <c r="I12" s="278"/>
      <c r="J12" s="279"/>
      <c r="K12" s="5"/>
      <c r="L12" s="280"/>
      <c r="M12" s="5"/>
    </row>
    <row r="13" spans="1:17" s="167" customFormat="1" ht="30" customHeight="1" x14ac:dyDescent="0.25">
      <c r="A13" s="102"/>
      <c r="B13" s="102"/>
      <c r="C13" s="102"/>
      <c r="D13" s="102"/>
      <c r="E13" s="269"/>
      <c r="F13" s="269"/>
      <c r="G13" s="88"/>
      <c r="H13" s="88"/>
      <c r="I13" s="278"/>
      <c r="J13" s="279"/>
      <c r="K13" s="281"/>
      <c r="L13" s="280"/>
      <c r="M13" s="279"/>
      <c r="N13" s="88"/>
      <c r="O13" s="88"/>
    </row>
    <row r="14" spans="1:17" s="167" customFormat="1" ht="30" customHeight="1" x14ac:dyDescent="0.25">
      <c r="A14" s="325" t="s">
        <v>90</v>
      </c>
      <c r="B14" s="326"/>
      <c r="C14" s="326"/>
      <c r="D14" s="326"/>
      <c r="E14" s="326"/>
      <c r="F14" s="326"/>
      <c r="G14" s="88"/>
      <c r="H14" s="88"/>
      <c r="I14" s="278"/>
      <c r="J14" s="279"/>
      <c r="K14" s="281"/>
      <c r="L14" s="280"/>
      <c r="M14" s="5"/>
    </row>
    <row r="15" spans="1:17" s="167" customFormat="1" ht="27.95" customHeight="1" x14ac:dyDescent="0.25">
      <c r="A15" s="108"/>
      <c r="B15" s="143">
        <v>2014</v>
      </c>
      <c r="C15" s="143">
        <v>2015</v>
      </c>
      <c r="D15" s="143">
        <v>2016</v>
      </c>
      <c r="E15" s="143">
        <v>2017</v>
      </c>
      <c r="F15" s="172">
        <v>2018</v>
      </c>
      <c r="G15" s="88"/>
      <c r="H15" s="88"/>
      <c r="I15" s="278"/>
      <c r="J15" s="279"/>
      <c r="K15" s="281"/>
      <c r="L15" s="280"/>
      <c r="M15" s="5"/>
    </row>
    <row r="16" spans="1:17" s="167" customFormat="1" ht="15.75" x14ac:dyDescent="0.25">
      <c r="A16" s="177" t="s">
        <v>91</v>
      </c>
      <c r="B16" s="145">
        <v>0.34899999999999998</v>
      </c>
      <c r="C16" s="145">
        <v>3.6999999999999998E-2</v>
      </c>
      <c r="D16" s="145">
        <v>0.112</v>
      </c>
      <c r="E16" s="145">
        <v>0.112</v>
      </c>
      <c r="F16" s="145">
        <v>3.4892046174103103E-2</v>
      </c>
      <c r="G16" s="88"/>
      <c r="H16" s="88"/>
      <c r="I16" s="88"/>
      <c r="J16" s="88"/>
    </row>
    <row r="17" spans="1:15" s="167" customFormat="1" ht="15.75" x14ac:dyDescent="0.25">
      <c r="A17" s="178" t="s">
        <v>92</v>
      </c>
      <c r="B17" s="146">
        <v>0.57099999999999995</v>
      </c>
      <c r="C17" s="146">
        <v>0.86799999999999999</v>
      </c>
      <c r="D17" s="146">
        <v>0.77100000000000002</v>
      </c>
      <c r="E17" s="146">
        <v>0.79200000000000004</v>
      </c>
      <c r="F17" s="146">
        <v>0.82166650328803825</v>
      </c>
      <c r="G17" s="88"/>
      <c r="H17" s="88"/>
      <c r="I17" s="88"/>
      <c r="J17" s="88"/>
    </row>
    <row r="18" spans="1:15" s="167" customFormat="1" ht="15.75" x14ac:dyDescent="0.25">
      <c r="A18" s="177" t="s">
        <v>93</v>
      </c>
      <c r="B18" s="145">
        <v>1E-3</v>
      </c>
      <c r="C18" s="145">
        <v>5.0000000000000001E-3</v>
      </c>
      <c r="D18" s="145">
        <v>8.9999999999999993E-3</v>
      </c>
      <c r="E18" s="145">
        <v>0</v>
      </c>
      <c r="F18" s="277">
        <v>1.1288895495957304E-4</v>
      </c>
      <c r="G18" s="88"/>
      <c r="H18" s="88"/>
      <c r="I18" s="88"/>
      <c r="J18" s="88"/>
    </row>
    <row r="19" spans="1:15" s="167" customFormat="1" ht="15.75" x14ac:dyDescent="0.25">
      <c r="A19" s="178" t="s">
        <v>94</v>
      </c>
      <c r="B19" s="146">
        <v>7.9000000000000001E-2</v>
      </c>
      <c r="C19" s="146">
        <v>0.09</v>
      </c>
      <c r="D19" s="146">
        <v>0.108</v>
      </c>
      <c r="E19" s="146">
        <v>9.6000000000000002E-2</v>
      </c>
      <c r="F19" s="146">
        <v>0.14332856158289911</v>
      </c>
      <c r="G19" s="88"/>
      <c r="H19" s="88"/>
      <c r="I19" s="88"/>
      <c r="J19" s="88"/>
    </row>
    <row r="20" spans="1:15" s="167" customFormat="1" ht="30" customHeight="1" x14ac:dyDescent="0.25">
      <c r="A20" s="102"/>
      <c r="B20" s="102"/>
      <c r="C20" s="102"/>
      <c r="D20" s="102"/>
      <c r="E20" s="269"/>
      <c r="F20" s="269"/>
      <c r="G20" s="88"/>
      <c r="H20" s="88"/>
      <c r="I20" s="88"/>
      <c r="J20" s="88"/>
      <c r="K20" s="88"/>
      <c r="L20" s="88"/>
      <c r="M20" s="88"/>
      <c r="N20" s="88"/>
      <c r="O20" s="88"/>
    </row>
    <row r="21" spans="1:15" s="167" customFormat="1" ht="41.25" customHeight="1" x14ac:dyDescent="0.25">
      <c r="A21" s="328" t="s">
        <v>97</v>
      </c>
      <c r="B21" s="326"/>
      <c r="C21" s="326"/>
      <c r="D21" s="326"/>
      <c r="E21" s="326"/>
      <c r="F21" s="326"/>
      <c r="G21" s="88"/>
      <c r="H21" s="88"/>
      <c r="I21" s="88"/>
      <c r="J21" s="88"/>
      <c r="K21" s="88"/>
      <c r="L21" s="88"/>
    </row>
    <row r="22" spans="1:15" s="167" customFormat="1" ht="27.95" customHeight="1" x14ac:dyDescent="0.25">
      <c r="A22" s="108"/>
      <c r="B22" s="143">
        <v>2014</v>
      </c>
      <c r="C22" s="143">
        <v>2015</v>
      </c>
      <c r="D22" s="143">
        <v>2016</v>
      </c>
      <c r="E22" s="143">
        <v>2017</v>
      </c>
      <c r="F22" s="172">
        <v>2018</v>
      </c>
      <c r="G22" s="88"/>
      <c r="H22" s="88"/>
      <c r="I22" s="88"/>
      <c r="J22" s="88"/>
    </row>
    <row r="23" spans="1:15" s="167" customFormat="1" ht="15.75" x14ac:dyDescent="0.25">
      <c r="A23" s="177" t="s">
        <v>95</v>
      </c>
      <c r="B23" s="179">
        <v>44</v>
      </c>
      <c r="C23" s="179">
        <v>29</v>
      </c>
      <c r="D23" s="179">
        <v>24</v>
      </c>
      <c r="E23" s="179">
        <v>21</v>
      </c>
      <c r="F23" s="179">
        <v>20</v>
      </c>
      <c r="G23" s="88"/>
      <c r="H23" s="88"/>
      <c r="I23" s="88"/>
      <c r="J23" s="88"/>
    </row>
    <row r="24" spans="1:15" s="167" customFormat="1" ht="15.75" x14ac:dyDescent="0.25">
      <c r="A24" s="180" t="s">
        <v>96</v>
      </c>
      <c r="B24" s="146">
        <v>0.30136986301369861</v>
      </c>
      <c r="C24" s="146">
        <v>0.24576271186440679</v>
      </c>
      <c r="D24" s="146">
        <v>0.17391304347826086</v>
      </c>
      <c r="E24" s="146">
        <v>0.14685314685314685</v>
      </c>
      <c r="F24" s="146">
        <v>0.14285714285714285</v>
      </c>
      <c r="G24" s="88"/>
      <c r="H24" s="88"/>
      <c r="I24" s="88"/>
      <c r="J24" s="88"/>
    </row>
    <row r="25" spans="1:15" s="167" customFormat="1" ht="30" customHeight="1" x14ac:dyDescent="0.25">
      <c r="A25" s="102"/>
      <c r="B25" s="102"/>
      <c r="C25" s="102"/>
      <c r="D25" s="102"/>
      <c r="E25" s="102"/>
      <c r="F25" s="102"/>
      <c r="G25" s="88"/>
      <c r="H25" s="88"/>
      <c r="I25" s="88"/>
      <c r="J25" s="88"/>
      <c r="K25" s="88"/>
      <c r="L25" s="88"/>
      <c r="M25" s="88"/>
      <c r="N25" s="88"/>
      <c r="O25" s="88"/>
    </row>
    <row r="26" spans="1:15" s="167" customFormat="1" ht="41.25" customHeight="1" x14ac:dyDescent="0.25">
      <c r="A26" s="181" t="s">
        <v>101</v>
      </c>
      <c r="B26" s="325" t="s">
        <v>100</v>
      </c>
      <c r="C26" s="326"/>
      <c r="D26" s="326"/>
      <c r="E26" s="326"/>
      <c r="F26" s="327"/>
      <c r="G26" s="88"/>
    </row>
    <row r="27" spans="1:15" s="167" customFormat="1" ht="27.95" customHeight="1" x14ac:dyDescent="0.25">
      <c r="A27" s="108"/>
      <c r="B27" s="143">
        <v>2014</v>
      </c>
      <c r="C27" s="143">
        <v>2015</v>
      </c>
      <c r="D27" s="143">
        <v>2016</v>
      </c>
      <c r="E27" s="143">
        <v>2017</v>
      </c>
      <c r="F27" s="172">
        <v>2018</v>
      </c>
    </row>
    <row r="28" spans="1:15" s="167" customFormat="1" ht="15.75" x14ac:dyDescent="0.25">
      <c r="A28" s="178" t="s">
        <v>98</v>
      </c>
      <c r="B28" s="182">
        <v>11.2</v>
      </c>
      <c r="C28" s="182">
        <v>9.6</v>
      </c>
      <c r="D28" s="182">
        <v>27.5</v>
      </c>
      <c r="E28" s="182">
        <v>9.6999999999999993</v>
      </c>
      <c r="F28" s="182">
        <v>3.7325787818620002</v>
      </c>
    </row>
    <row r="29" spans="1:15" s="167" customFormat="1" ht="15.75" x14ac:dyDescent="0.25">
      <c r="A29" s="177" t="s">
        <v>99</v>
      </c>
      <c r="B29" s="183">
        <v>14.5</v>
      </c>
      <c r="C29" s="183">
        <v>1.7</v>
      </c>
      <c r="D29" s="183">
        <v>0.8</v>
      </c>
      <c r="E29" s="183">
        <v>3.4</v>
      </c>
      <c r="F29" s="183">
        <v>6.6680141926849998</v>
      </c>
    </row>
    <row r="31" spans="1:15" ht="18.75" x14ac:dyDescent="0.25">
      <c r="A31" s="181" t="s">
        <v>101</v>
      </c>
      <c r="B31" s="325" t="s">
        <v>21</v>
      </c>
      <c r="C31" s="326"/>
      <c r="D31" s="326"/>
      <c r="E31" s="326"/>
      <c r="F31" s="327"/>
    </row>
    <row r="32" spans="1:15" ht="15.75" x14ac:dyDescent="0.25">
      <c r="A32" s="108"/>
      <c r="B32" s="143">
        <v>2014</v>
      </c>
      <c r="C32" s="143">
        <v>2015</v>
      </c>
      <c r="D32" s="143">
        <v>2016</v>
      </c>
      <c r="E32" s="143">
        <v>2017</v>
      </c>
      <c r="F32" s="172">
        <v>2018</v>
      </c>
    </row>
    <row r="33" spans="1:6" ht="15.75" x14ac:dyDescent="0.25">
      <c r="A33" s="178" t="s">
        <v>98</v>
      </c>
      <c r="B33" s="184">
        <v>29</v>
      </c>
      <c r="C33" s="184">
        <v>24</v>
      </c>
      <c r="D33" s="184">
        <v>22</v>
      </c>
      <c r="E33" s="184">
        <v>18</v>
      </c>
      <c r="F33" s="184">
        <v>12</v>
      </c>
    </row>
    <row r="34" spans="1:6" ht="15.75" x14ac:dyDescent="0.25">
      <c r="A34" s="177" t="s">
        <v>99</v>
      </c>
      <c r="B34" s="185">
        <v>10</v>
      </c>
      <c r="C34" s="185">
        <v>5</v>
      </c>
      <c r="D34" s="185">
        <v>2</v>
      </c>
      <c r="E34" s="185">
        <v>3</v>
      </c>
      <c r="F34" s="185">
        <v>8</v>
      </c>
    </row>
    <row r="35" spans="1:6" s="167" customFormat="1" ht="15.75" x14ac:dyDescent="0.25">
      <c r="A35" s="178" t="s">
        <v>298</v>
      </c>
      <c r="B35" s="184">
        <v>5</v>
      </c>
      <c r="C35" s="286" t="s">
        <v>299</v>
      </c>
      <c r="D35" s="286" t="s">
        <v>299</v>
      </c>
      <c r="E35" s="286" t="s">
        <v>299</v>
      </c>
      <c r="F35" s="286" t="s">
        <v>299</v>
      </c>
    </row>
  </sheetData>
  <mergeCells count="7">
    <mergeCell ref="B31:F31"/>
    <mergeCell ref="A1:F1"/>
    <mergeCell ref="A2:F2"/>
    <mergeCell ref="B26:F26"/>
    <mergeCell ref="A4:F4"/>
    <mergeCell ref="A14:F14"/>
    <mergeCell ref="A21:F21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topLeftCell="A7" zoomScale="55" zoomScaleNormal="55" zoomScaleSheetLayoutView="40" zoomScalePageLayoutView="50" workbookViewId="0">
      <selection activeCell="B28" sqref="B28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29" t="s">
        <v>28</v>
      </c>
      <c r="AI4" s="329"/>
      <c r="AJ4" s="329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334"/>
      <c r="AH11" s="334"/>
      <c r="AI11" s="334"/>
      <c r="AJ11" s="334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330"/>
      <c r="Z12" s="330"/>
      <c r="AA12" s="330"/>
      <c r="AB12" s="330"/>
      <c r="AC12" s="13"/>
      <c r="AD12" s="13"/>
      <c r="AE12" s="13"/>
      <c r="AF12" s="13"/>
      <c r="AG12" s="330"/>
      <c r="AH12" s="330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330"/>
      <c r="Z13" s="330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330"/>
      <c r="AH22" s="330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332"/>
      <c r="AH23" s="332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332"/>
      <c r="AH24" s="332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332"/>
      <c r="AH25" s="332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332"/>
      <c r="AH26" s="332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332"/>
      <c r="AH27" s="332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333"/>
      <c r="AH32" s="333"/>
      <c r="AI32" s="333"/>
      <c r="AJ32" s="333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330"/>
      <c r="Z34" s="330"/>
      <c r="AA34" s="330"/>
      <c r="AB34" s="330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330"/>
      <c r="D39" s="330"/>
      <c r="E39" s="330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330"/>
      <c r="AH48" s="330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331">
        <v>12</v>
      </c>
      <c r="AL54" s="331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3</vt:i4>
      </vt:variant>
    </vt:vector>
  </HeadingPairs>
  <TitlesOfParts>
    <vt:vector size="12" baseType="lpstr">
      <vt:lpstr>Índice</vt:lpstr>
      <vt:lpstr>Pág 2 - Operações de M&amp;A</vt:lpstr>
      <vt:lpstr>Pág 3 - Números M&amp;A</vt:lpstr>
      <vt:lpstr>Pág 4 - Origem do Capital</vt:lpstr>
      <vt:lpstr>Apoio - Origem do Capital</vt:lpstr>
      <vt:lpstr>Apoio - Setor</vt:lpstr>
      <vt:lpstr>Pág 5 - Setor</vt:lpstr>
      <vt:lpstr>Pág 6 - Outras Informações</vt:lpstr>
      <vt:lpstr>Pág 7 - Expediente</vt:lpstr>
      <vt:lpstr>'Pág 2 - Operações de M&amp;A'!Print_Area</vt:lpstr>
      <vt:lpstr>'Pág 7 - Expediente'!Print_Area</vt:lpstr>
      <vt:lpstr>'Pág 2 - Operações de M&amp;A'!Print_Titles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Thalita Alves Lins</cp:lastModifiedBy>
  <cp:lastPrinted>2017-07-03T20:01:57Z</cp:lastPrinted>
  <dcterms:created xsi:type="dcterms:W3CDTF">2010-06-02T19:37:44Z</dcterms:created>
  <dcterms:modified xsi:type="dcterms:W3CDTF">2019-03-18T12:52:54Z</dcterms:modified>
</cp:coreProperties>
</file>